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D19B8F89-B9EA-4A54-A301-96535944BC67}" xr6:coauthVersionLast="45" xr6:coauthVersionMax="45" xr10:uidLastSave="{00000000-0000-0000-0000-000000000000}"/>
  <bookViews>
    <workbookView xWindow="1170" yWindow="990" windowWidth="23670" windowHeight="15210" xr2:uid="{00000000-000D-0000-FFFF-FFFF00000000}"/>
  </bookViews>
  <sheets>
    <sheet name="Personal Monthly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0" i="1" l="1"/>
  <c r="I61" i="1"/>
  <c r="I43" i="1"/>
  <c r="B12" i="1" l="1"/>
  <c r="B7" i="1"/>
  <c r="I67" i="1"/>
  <c r="I65" i="1"/>
  <c r="I51" i="1"/>
  <c r="I52" i="1"/>
  <c r="I53" i="1"/>
  <c r="I42" i="1"/>
  <c r="I44" i="1"/>
  <c r="I45" i="1"/>
  <c r="I34" i="1"/>
  <c r="I35" i="1"/>
  <c r="I36" i="1"/>
  <c r="I37" i="1"/>
  <c r="I25" i="1"/>
  <c r="I26" i="1"/>
  <c r="I27" i="1"/>
  <c r="I28" i="1"/>
  <c r="I16" i="1"/>
  <c r="I17" i="1"/>
  <c r="I18" i="1"/>
  <c r="I19" i="1"/>
  <c r="D62" i="1"/>
  <c r="D63" i="1"/>
  <c r="D64" i="1"/>
  <c r="D65" i="1"/>
  <c r="D66" i="1"/>
  <c r="D67" i="1"/>
  <c r="D68" i="1"/>
  <c r="D54" i="1"/>
  <c r="D55" i="1"/>
  <c r="D56" i="1"/>
  <c r="D57" i="1"/>
  <c r="D47" i="1"/>
  <c r="D48" i="1"/>
  <c r="D49" i="1"/>
  <c r="D39" i="1"/>
  <c r="D40" i="1"/>
  <c r="D41" i="1"/>
  <c r="D42" i="1"/>
  <c r="D29" i="1"/>
  <c r="D30" i="1"/>
  <c r="D31" i="1"/>
  <c r="D32" i="1"/>
  <c r="D33" i="1"/>
  <c r="D34" i="1"/>
  <c r="D25" i="1" l="1"/>
  <c r="D50" i="1"/>
  <c r="I69" i="1"/>
  <c r="G4" i="1"/>
  <c r="D35" i="1"/>
  <c r="I46" i="1"/>
  <c r="I29" i="1"/>
  <c r="D43" i="1"/>
  <c r="D58" i="1"/>
  <c r="I20" i="1"/>
  <c r="I54" i="1"/>
  <c r="G6" i="1"/>
  <c r="I38" i="1"/>
  <c r="D69" i="1"/>
  <c r="G8" i="1" l="1"/>
</calcChain>
</file>

<file path=xl/sharedStrings.xml><?xml version="1.0" encoding="utf-8"?>
<sst xmlns="http://schemas.openxmlformats.org/spreadsheetml/2006/main" count="144" uniqueCount="75">
  <si>
    <t>Extra income</t>
  </si>
  <si>
    <t>Total monthly income</t>
  </si>
  <si>
    <t>Difference</t>
  </si>
  <si>
    <t>Mortgage or rent</t>
  </si>
  <si>
    <t>Phone</t>
  </si>
  <si>
    <t>Electricity</t>
  </si>
  <si>
    <t>Movies</t>
  </si>
  <si>
    <t>Gas</t>
  </si>
  <si>
    <t>Water and sewer</t>
  </si>
  <si>
    <t>Cable</t>
  </si>
  <si>
    <t>Waste removal</t>
  </si>
  <si>
    <t>Other</t>
  </si>
  <si>
    <t>Maintenance or repairs</t>
  </si>
  <si>
    <t>Personal</t>
  </si>
  <si>
    <t>Vehicle payment</t>
  </si>
  <si>
    <t>Student</t>
  </si>
  <si>
    <t>Credit card</t>
  </si>
  <si>
    <t>Insurance</t>
  </si>
  <si>
    <t>Licensing</t>
  </si>
  <si>
    <t>Maintenance</t>
  </si>
  <si>
    <t>Federal</t>
  </si>
  <si>
    <t>State</t>
  </si>
  <si>
    <t>Home</t>
  </si>
  <si>
    <t>Local</t>
  </si>
  <si>
    <t>Health</t>
  </si>
  <si>
    <t>Life</t>
  </si>
  <si>
    <t>Retirement account</t>
  </si>
  <si>
    <t>Investment account</t>
  </si>
  <si>
    <t>Groceries</t>
  </si>
  <si>
    <t>Dining out</t>
  </si>
  <si>
    <t>Charity 1</t>
  </si>
  <si>
    <t>Charity 2</t>
  </si>
  <si>
    <t>Food</t>
  </si>
  <si>
    <t>Charity 3</t>
  </si>
  <si>
    <t>Medical</t>
  </si>
  <si>
    <t>Grooming</t>
  </si>
  <si>
    <t>LEGAL</t>
  </si>
  <si>
    <t>Clothing</t>
  </si>
  <si>
    <t>Dry cleaning</t>
  </si>
  <si>
    <t>Organization dues or fees</t>
  </si>
  <si>
    <t>Subtotal</t>
  </si>
  <si>
    <t>Projected Monthly Income</t>
  </si>
  <si>
    <t>Actual Monthly Income</t>
  </si>
  <si>
    <t>Total Projected Cost</t>
  </si>
  <si>
    <t>Total Actual Cost</t>
  </si>
  <si>
    <t>Total Difference</t>
  </si>
  <si>
    <t>Housing</t>
  </si>
  <si>
    <t>Entertainment</t>
  </si>
  <si>
    <t>Projected
Cost</t>
  </si>
  <si>
    <t>Actual 
Cost</t>
  </si>
  <si>
    <t>Projected 
Cost</t>
  </si>
  <si>
    <t>0</t>
  </si>
  <si>
    <t>Transportation</t>
  </si>
  <si>
    <t>Loans</t>
  </si>
  <si>
    <t>Taxes</t>
  </si>
  <si>
    <t>Pets</t>
  </si>
  <si>
    <t>Savings or Investments</t>
  </si>
  <si>
    <t>Gifts and Donations</t>
  </si>
  <si>
    <t>Legal</t>
  </si>
  <si>
    <t>Personal Care</t>
  </si>
  <si>
    <t>Personal Monthly Budget</t>
  </si>
  <si>
    <r>
      <t xml:space="preserve">Projected Balance
</t>
    </r>
    <r>
      <rPr>
        <sz val="14"/>
        <color theme="1" tint="0.24994659260841701"/>
        <rFont val="Arial"/>
        <family val="2"/>
      </rPr>
      <t>(Projected income minus expenses)</t>
    </r>
  </si>
  <si>
    <r>
      <t xml:space="preserve">Actual Balance
</t>
    </r>
    <r>
      <rPr>
        <sz val="14"/>
        <color theme="1" tint="0.24994659260841701"/>
        <rFont val="Arial"/>
        <family val="2"/>
      </rPr>
      <t>(Actual income minus expenses)</t>
    </r>
  </si>
  <si>
    <r>
      <t xml:space="preserve">Difference
</t>
    </r>
    <r>
      <rPr>
        <sz val="14"/>
        <color theme="1" tint="0.24994659260841701"/>
        <rFont val="Arial"/>
        <family val="2"/>
      </rPr>
      <t>(Actual minus projected)</t>
    </r>
  </si>
  <si>
    <t>Gym</t>
  </si>
  <si>
    <t>Income</t>
  </si>
  <si>
    <t>Events</t>
  </si>
  <si>
    <t xml:space="preserve"> </t>
  </si>
  <si>
    <t>Legal costs</t>
  </si>
  <si>
    <t>Personal care products</t>
  </si>
  <si>
    <t>Education savings account</t>
  </si>
  <si>
    <t>Music</t>
  </si>
  <si>
    <t>Gifts</t>
  </si>
  <si>
    <t xml:space="preserve">Office of the Arizona State Treasurer </t>
  </si>
  <si>
    <r>
      <t>This resource is provided as a free courtesy to the public to assist in personal financial manners. This sheet is not for commercial use. The Office of the Arizona State Treasurer does not provide any professional</t>
    </r>
    <r>
      <rPr>
        <strike/>
        <sz val="11"/>
        <color theme="1" tint="0.34998626667073579"/>
        <rFont val="Calibri"/>
        <family val="2"/>
      </rPr>
      <t>,</t>
    </r>
    <r>
      <rPr>
        <sz val="11"/>
        <color theme="1" tint="0.34998626667073579"/>
        <rFont val="Calibri"/>
        <family val="2"/>
      </rPr>
      <t xml:space="preserve"> financial, accounting, investment, tax or legal services or advice. Consumers are strongly encouraged to consult a professional in these subject areas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</si>
</sst>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32" x14ac:knownFonts="1">
    <font>
      <sz val="10"/>
      <color theme="1" tint="0.2499465926084170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22"/>
      <color theme="3" tint="0.24994659260841701"/>
      <name val="Arial"/>
      <family val="2"/>
    </font>
    <font>
      <sz val="10"/>
      <color theme="1" tint="0.24994659260841701"/>
      <name val="Arial"/>
      <family val="2"/>
    </font>
    <font>
      <b/>
      <sz val="20"/>
      <color theme="8"/>
      <name val="Arial"/>
      <family val="2"/>
    </font>
    <font>
      <b/>
      <sz val="14"/>
      <color theme="1" tint="0.24994659260841701"/>
      <name val="Arial"/>
      <family val="2"/>
    </font>
    <font>
      <sz val="14"/>
      <color theme="1" tint="0.24994659260841701"/>
      <name val="Arial"/>
      <family val="2"/>
    </font>
    <font>
      <sz val="12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 tint="0.2499465926084170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8"/>
      <name val="Arial"/>
      <family val="2"/>
    </font>
    <font>
      <sz val="12"/>
      <color theme="0"/>
      <name val="Arial"/>
      <family val="2"/>
    </font>
    <font>
      <sz val="12"/>
      <color theme="1" tint="0.24994659260841701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4"/>
      <color theme="8"/>
      <name val="Arial"/>
      <family val="2"/>
    </font>
    <font>
      <b/>
      <sz val="20"/>
      <color theme="0"/>
      <name val="Arial"/>
      <family val="2"/>
    </font>
    <font>
      <b/>
      <sz val="12"/>
      <color theme="1" tint="0.24994659260841701"/>
      <name val="Arial"/>
      <family val="2"/>
    </font>
    <font>
      <b/>
      <sz val="20"/>
      <color theme="8"/>
      <name val="Times New Roman"/>
      <family val="1"/>
    </font>
    <font>
      <sz val="14"/>
      <color theme="8"/>
      <name val="Times New Roman"/>
      <family val="1"/>
    </font>
    <font>
      <b/>
      <sz val="28"/>
      <color theme="4" tint="-0.499984740745262"/>
      <name val="Times New Roman"/>
      <family val="1"/>
    </font>
    <font>
      <b/>
      <sz val="28"/>
      <color theme="8"/>
      <name val="Times New Roman"/>
      <family val="1"/>
    </font>
    <font>
      <b/>
      <sz val="36"/>
      <color theme="1" tint="0.34998626667073579"/>
      <name val="Times New Roman"/>
      <family val="1"/>
    </font>
    <font>
      <sz val="11"/>
      <color theme="1" tint="0.34998626667073579"/>
      <name val="Calibri"/>
      <family val="2"/>
    </font>
    <font>
      <strike/>
      <sz val="11"/>
      <color theme="1" tint="0.3499862666707357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8"/>
      </bottom>
      <diagonal/>
    </border>
    <border>
      <left style="thin">
        <color theme="0" tint="-0.499984740745262"/>
      </left>
      <right/>
      <top/>
      <bottom style="thin">
        <color theme="8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87640003662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6">
    <xf numFmtId="0" fontId="0" fillId="0" borderId="0"/>
    <xf numFmtId="0" fontId="3" fillId="0" borderId="1" applyNumberFormat="0" applyFill="0" applyAlignment="0" applyProtection="0"/>
    <xf numFmtId="0" fontId="1" fillId="0" borderId="2" applyNumberFormat="0" applyFill="0" applyBorder="0" applyAlignment="0" applyProtection="0"/>
    <xf numFmtId="0" fontId="2" fillId="0" borderId="3" applyNumberFormat="0" applyFill="0" applyBorder="0" applyAlignment="0" applyProtection="0"/>
    <xf numFmtId="165" fontId="4" fillId="0" borderId="0" applyFont="0" applyFill="0" applyBorder="0" applyAlignment="0" applyProtection="0"/>
    <xf numFmtId="14" fontId="4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0" applyFont="1"/>
    <xf numFmtId="0" fontId="6" fillId="2" borderId="0" xfId="1" applyFont="1" applyFill="1" applyBorder="1"/>
    <xf numFmtId="0" fontId="7" fillId="0" borderId="0" xfId="0" applyFont="1"/>
    <xf numFmtId="0" fontId="7" fillId="0" borderId="0" xfId="2" applyFont="1" applyBorder="1" applyAlignment="1">
      <alignment vertical="center" wrapText="1"/>
    </xf>
    <xf numFmtId="0" fontId="11" fillId="2" borderId="19" xfId="2" applyFont="1" applyFill="1" applyBorder="1" applyAlignment="1">
      <alignment horizontal="left" vertical="center" indent="1"/>
    </xf>
    <xf numFmtId="8" fontId="11" fillId="2" borderId="20" xfId="0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11" fillId="2" borderId="14" xfId="2" applyFont="1" applyFill="1" applyBorder="1" applyAlignment="1">
      <alignment horizontal="left" vertical="center" indent="1"/>
    </xf>
    <xf numFmtId="8" fontId="11" fillId="2" borderId="15" xfId="0" applyNumberFormat="1" applyFont="1" applyFill="1" applyBorder="1" applyAlignment="1">
      <alignment horizontal="center" vertical="center"/>
    </xf>
    <xf numFmtId="0" fontId="12" fillId="3" borderId="29" xfId="2" applyFont="1" applyFill="1" applyBorder="1" applyAlignment="1">
      <alignment horizontal="left" vertical="center" indent="1"/>
    </xf>
    <xf numFmtId="8" fontId="13" fillId="3" borderId="30" xfId="0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11" fillId="2" borderId="5" xfId="2" applyFont="1" applyFill="1" applyBorder="1" applyAlignment="1">
      <alignment horizontal="left" vertical="center" indent="1"/>
    </xf>
    <xf numFmtId="8" fontId="11" fillId="2" borderId="7" xfId="0" applyNumberFormat="1" applyFont="1" applyFill="1" applyBorder="1" applyAlignment="1">
      <alignment horizontal="center" vertical="center"/>
    </xf>
    <xf numFmtId="8" fontId="14" fillId="0" borderId="0" xfId="0" applyNumberFormat="1" applyFont="1" applyAlignment="1">
      <alignment vertical="center"/>
    </xf>
    <xf numFmtId="0" fontId="15" fillId="2" borderId="0" xfId="2" applyFont="1" applyFill="1" applyBorder="1" applyAlignment="1">
      <alignment vertical="center"/>
    </xf>
    <xf numFmtId="8" fontId="16" fillId="2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17" fillId="0" borderId="0" xfId="0" applyFont="1" applyBorder="1" applyAlignment="1">
      <alignment horizontal="left" vertical="center" indent="1"/>
    </xf>
    <xf numFmtId="0" fontId="7" fillId="0" borderId="0" xfId="0" applyFont="1" applyBorder="1"/>
    <xf numFmtId="0" fontId="18" fillId="2" borderId="4" xfId="0" applyFont="1" applyFill="1" applyBorder="1" applyAlignment="1">
      <alignment horizontal="left" vertical="center" inden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9" fillId="0" borderId="0" xfId="0" applyFont="1" applyBorder="1"/>
    <xf numFmtId="0" fontId="20" fillId="2" borderId="4" xfId="0" applyFont="1" applyFill="1" applyBorder="1" applyAlignment="1">
      <alignment horizontal="left" vertical="center" indent="1"/>
    </xf>
    <xf numFmtId="0" fontId="11" fillId="2" borderId="33" xfId="0" applyFont="1" applyFill="1" applyBorder="1" applyAlignment="1">
      <alignment horizontal="left" vertical="center" indent="1"/>
    </xf>
    <xf numFmtId="164" fontId="11" fillId="2" borderId="26" xfId="0" applyNumberFormat="1" applyFont="1" applyFill="1" applyBorder="1" applyAlignment="1">
      <alignment horizontal="center" vertical="center"/>
    </xf>
    <xf numFmtId="164" fontId="11" fillId="2" borderId="3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indent="1"/>
    </xf>
    <xf numFmtId="164" fontId="11" fillId="2" borderId="6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164" fontId="11" fillId="2" borderId="9" xfId="0" applyNumberFormat="1" applyFon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indent="1"/>
    </xf>
    <xf numFmtId="164" fontId="11" fillId="2" borderId="12" xfId="0" applyNumberFormat="1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left" vertical="center" indent="1"/>
    </xf>
    <xf numFmtId="164" fontId="21" fillId="3" borderId="24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left" vertical="center" indent="1"/>
    </xf>
    <xf numFmtId="164" fontId="19" fillId="3" borderId="38" xfId="0" applyNumberFormat="1" applyFont="1" applyFill="1" applyBorder="1" applyAlignment="1">
      <alignment horizontal="center" vertical="center"/>
    </xf>
    <xf numFmtId="164" fontId="11" fillId="3" borderId="39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 indent="1"/>
    </xf>
    <xf numFmtId="164" fontId="19" fillId="2" borderId="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19" fillId="0" borderId="0" xfId="0" applyFont="1"/>
    <xf numFmtId="0" fontId="18" fillId="2" borderId="18" xfId="0" applyFont="1" applyFill="1" applyBorder="1" applyAlignment="1">
      <alignment horizontal="left" vertical="center" inden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left" vertical="center" indent="1"/>
    </xf>
    <xf numFmtId="164" fontId="19" fillId="3" borderId="27" xfId="0" applyNumberFormat="1" applyFont="1" applyFill="1" applyBorder="1" applyAlignment="1">
      <alignment horizontal="center" vertical="center"/>
    </xf>
    <xf numFmtId="164" fontId="13" fillId="3" borderId="30" xfId="0" applyNumberFormat="1" applyFont="1" applyFill="1" applyBorder="1" applyAlignment="1">
      <alignment horizontal="center" vertical="center"/>
    </xf>
    <xf numFmtId="164" fontId="19" fillId="3" borderId="36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left" vertical="center" indent="1"/>
    </xf>
    <xf numFmtId="0" fontId="22" fillId="2" borderId="0" xfId="0" applyFont="1" applyFill="1" applyBorder="1" applyAlignment="1">
      <alignment vertical="center"/>
    </xf>
    <xf numFmtId="164" fontId="19" fillId="2" borderId="0" xfId="0" applyNumberFormat="1" applyFont="1" applyFill="1" applyBorder="1" applyAlignment="1">
      <alignment vertical="center"/>
    </xf>
    <xf numFmtId="164" fontId="11" fillId="3" borderId="27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indent="1"/>
    </xf>
    <xf numFmtId="164" fontId="11" fillId="2" borderId="0" xfId="0" applyNumberFormat="1" applyFont="1" applyFill="1" applyBorder="1" applyAlignment="1">
      <alignment horizontal="left" vertical="center"/>
    </xf>
    <xf numFmtId="164" fontId="11" fillId="2" borderId="0" xfId="0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 indent="1"/>
    </xf>
    <xf numFmtId="0" fontId="11" fillId="2" borderId="14" xfId="0" applyFont="1" applyFill="1" applyBorder="1" applyAlignment="1">
      <alignment horizontal="left" vertical="center" indent="1"/>
    </xf>
    <xf numFmtId="164" fontId="11" fillId="2" borderId="16" xfId="0" applyNumberFormat="1" applyFont="1" applyFill="1" applyBorder="1" applyAlignment="1">
      <alignment horizontal="center" vertical="center"/>
    </xf>
    <xf numFmtId="164" fontId="11" fillId="2" borderId="15" xfId="0" applyNumberFormat="1" applyFont="1" applyFill="1" applyBorder="1" applyAlignment="1">
      <alignment horizontal="center" vertical="center"/>
    </xf>
    <xf numFmtId="164" fontId="11" fillId="3" borderId="24" xfId="0" applyNumberFormat="1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left" vertical="center" indent="1"/>
    </xf>
    <xf numFmtId="164" fontId="19" fillId="3" borderId="26" xfId="0" applyNumberFormat="1" applyFont="1" applyFill="1" applyBorder="1" applyAlignment="1">
      <alignment horizontal="center" vertical="center"/>
    </xf>
    <xf numFmtId="164" fontId="13" fillId="3" borderId="34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 indent="1"/>
    </xf>
    <xf numFmtId="0" fontId="24" fillId="0" borderId="0" xfId="0" applyFont="1" applyAlignment="1">
      <alignment vertical="center"/>
    </xf>
    <xf numFmtId="164" fontId="19" fillId="0" borderId="0" xfId="0" applyNumberFormat="1" applyFont="1" applyAlignment="1">
      <alignment vertical="center"/>
    </xf>
    <xf numFmtId="0" fontId="20" fillId="2" borderId="18" xfId="0" applyFont="1" applyFill="1" applyBorder="1" applyAlignment="1">
      <alignment vertical="center"/>
    </xf>
    <xf numFmtId="164" fontId="12" fillId="3" borderId="24" xfId="0" applyNumberFormat="1" applyFont="1" applyFill="1" applyBorder="1" applyAlignment="1">
      <alignment horizontal="center" vertical="center"/>
    </xf>
    <xf numFmtId="164" fontId="12" fillId="3" borderId="25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19" fillId="2" borderId="4" xfId="0" applyFont="1" applyFill="1" applyBorder="1" applyAlignment="1">
      <alignment horizontal="left" vertical="center" indent="1"/>
    </xf>
    <xf numFmtId="0" fontId="11" fillId="2" borderId="23" xfId="0" applyFont="1" applyFill="1" applyBorder="1" applyAlignment="1">
      <alignment horizontal="left" vertical="center" indent="1"/>
    </xf>
    <xf numFmtId="164" fontId="11" fillId="2" borderId="24" xfId="0" applyNumberFormat="1" applyFont="1" applyFill="1" applyBorder="1" applyAlignment="1">
      <alignment horizontal="center" vertical="center"/>
    </xf>
    <xf numFmtId="164" fontId="11" fillId="2" borderId="25" xfId="0" applyNumberFormat="1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left" vertical="center" indent="1"/>
    </xf>
    <xf numFmtId="164" fontId="11" fillId="3" borderId="28" xfId="0" applyNumberFormat="1" applyFont="1" applyFill="1" applyBorder="1" applyAlignment="1">
      <alignment horizontal="center" vertical="center"/>
    </xf>
    <xf numFmtId="164" fontId="13" fillId="3" borderId="32" xfId="0" applyNumberFormat="1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left" vertical="center" indent="1"/>
    </xf>
    <xf numFmtId="0" fontId="25" fillId="0" borderId="0" xfId="0" applyFont="1" applyBorder="1" applyAlignment="1">
      <alignment horizontal="left" vertical="center" indent="1"/>
    </xf>
    <xf numFmtId="0" fontId="2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9" fillId="4" borderId="0" xfId="2" applyFont="1" applyFill="1" applyBorder="1" applyAlignment="1">
      <alignment horizontal="left" vertical="center" wrapText="1" indent="1"/>
    </xf>
    <xf numFmtId="8" fontId="12" fillId="4" borderId="0" xfId="0" applyNumberFormat="1" applyFont="1" applyFill="1" applyBorder="1" applyAlignment="1">
      <alignment horizontal="center" vertical="center"/>
    </xf>
    <xf numFmtId="8" fontId="10" fillId="6" borderId="0" xfId="0" applyNumberFormat="1" applyFont="1" applyFill="1" applyBorder="1" applyAlignment="1">
      <alignment horizontal="center" vertical="center"/>
    </xf>
    <xf numFmtId="8" fontId="10" fillId="5" borderId="0" xfId="0" applyNumberFormat="1" applyFont="1" applyFill="1" applyBorder="1" applyAlignment="1">
      <alignment horizontal="center" vertical="center"/>
    </xf>
    <xf numFmtId="0" fontId="9" fillId="5" borderId="0" xfId="2" applyFont="1" applyFill="1" applyBorder="1" applyAlignment="1">
      <alignment horizontal="left" vertical="center" wrapText="1" indent="1"/>
    </xf>
    <xf numFmtId="0" fontId="25" fillId="2" borderId="17" xfId="0" applyFont="1" applyFill="1" applyBorder="1" applyAlignment="1">
      <alignment horizontal="left" vertical="center" indent="1"/>
    </xf>
    <xf numFmtId="0" fontId="25" fillId="0" borderId="17" xfId="0" applyFont="1" applyBorder="1" applyAlignment="1">
      <alignment horizontal="left" vertical="center" indent="1"/>
    </xf>
    <xf numFmtId="0" fontId="25" fillId="2" borderId="17" xfId="0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6" borderId="0" xfId="2" applyFont="1" applyFill="1" applyBorder="1" applyAlignment="1">
      <alignment horizontal="left" vertical="center" wrapText="1" indent="1"/>
    </xf>
    <xf numFmtId="0" fontId="25" fillId="2" borderId="21" xfId="3" applyFont="1" applyFill="1" applyBorder="1" applyAlignment="1">
      <alignment horizontal="left" vertical="center" indent="1"/>
    </xf>
    <xf numFmtId="0" fontId="26" fillId="2" borderId="22" xfId="3" applyFont="1" applyFill="1" applyBorder="1" applyAlignment="1">
      <alignment horizontal="left" vertical="center" indent="1"/>
    </xf>
    <xf numFmtId="0" fontId="25" fillId="2" borderId="22" xfId="3" applyFont="1" applyFill="1" applyBorder="1" applyAlignment="1">
      <alignment horizontal="left" vertical="center" indent="1"/>
    </xf>
    <xf numFmtId="0" fontId="30" fillId="0" borderId="0" xfId="0" applyFont="1"/>
  </cellXfs>
  <cellStyles count="6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 xr:uid="{70E46558-98AC-446F-861A-54F270CBD905}"/>
  </cellStyles>
  <dxfs count="17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3743705557422"/>
        </top>
        <bottom style="thin">
          <color theme="0" tint="-0.149906918546098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3743705557422"/>
        </top>
        <bottom style="thin">
          <color theme="0" tint="-0.149906918546098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3743705557422"/>
        </top>
        <bottom style="thin">
          <color theme="0" tint="-0.149906918546098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3743705557422"/>
        </top>
        <bottom style="thin">
          <color theme="0" tint="-0.149906918546098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3743705557422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679555650502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border diagonalUp="0" diagonalDown="0" outline="0">
        <left style="thin">
          <color theme="0" tint="-0.14993743705557422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679555650502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679555650502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679555650502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border diagonalUp="0" diagonalDown="0" outline="0">
        <left/>
        <right style="thin">
          <color theme="0" tint="-0.14993743705557422"/>
        </right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Medium2" defaultPivotStyle="PivotStyleLight16">
    <tableStyle name="Address Book" pivot="0" count="5" xr9:uid="{00000000-0011-0000-FFFF-FFFF00000000}">
      <tableStyleElement type="wholeTable" dxfId="174"/>
      <tableStyleElement type="headerRow" dxfId="173"/>
      <tableStyleElement type="totalRow" dxfId="172"/>
      <tableStyleElement type="firstRowStripe" dxfId="171"/>
      <tableStyleElement type="secondRowStripe" dxfId="170"/>
    </tableStyle>
    <tableStyle name="Personal monthly budget" pivot="0" count="7" xr9:uid="{DF2684C2-C435-47FA-9646-E632C3AE8948}">
      <tableStyleElement type="wholeTable" dxfId="169"/>
      <tableStyleElement type="headerRow" dxfId="168"/>
      <tableStyleElement type="totalRow" dxfId="167"/>
      <tableStyleElement type="firstColumn" dxfId="166"/>
      <tableStyleElement type="lastColumn" dxfId="165"/>
      <tableStyleElement type="firstRowStripe" dxfId="164"/>
      <tableStyleElement type="firstColumnStripe" dxfId="1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532379</xdr:colOff>
      <xdr:row>1</xdr:row>
      <xdr:rowOff>470987</xdr:rowOff>
    </xdr:from>
    <xdr:to>
      <xdr:col>10</xdr:col>
      <xdr:colOff>360405</xdr:colOff>
      <xdr:row>9</xdr:row>
      <xdr:rowOff>219374</xdr:rowOff>
    </xdr:to>
    <xdr:pic>
      <xdr:nvPicPr>
        <xdr:cNvPr id="3" name="Graphic 2" descr="Piggy Bank">
          <a:extLst>
            <a:ext uri="{FF2B5EF4-FFF2-40B4-BE49-F238E27FC236}">
              <a16:creationId xmlns:a16="http://schemas.microsoft.com/office/drawing/2014/main" id="{0ABAC33A-9F2E-46CE-89DA-533EAF009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267311" y="1758149"/>
          <a:ext cx="2788499" cy="2811833"/>
        </a:xfrm>
        <a:prstGeom prst="rect">
          <a:avLst/>
        </a:prstGeom>
      </xdr:spPr>
    </xdr:pic>
    <xdr:clientData/>
  </xdr:twoCellAnchor>
  <xdr:twoCellAnchor editAs="oneCell">
    <xdr:from>
      <xdr:col>0</xdr:col>
      <xdr:colOff>853402</xdr:colOff>
      <xdr:row>0</xdr:row>
      <xdr:rowOff>298256</xdr:rowOff>
    </xdr:from>
    <xdr:to>
      <xdr:col>0</xdr:col>
      <xdr:colOff>1549526</xdr:colOff>
      <xdr:row>0</xdr:row>
      <xdr:rowOff>1008302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31D8768-361A-4621-B6BE-5265BB6BA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02" y="298256"/>
          <a:ext cx="696124" cy="710046"/>
        </a:xfrm>
        <a:prstGeom prst="rect">
          <a:avLst/>
        </a:prstGeom>
      </xdr:spPr>
    </xdr:pic>
    <xdr:clientData/>
  </xdr:twoCellAnchor>
  <xdr:twoCellAnchor editAs="oneCell">
    <xdr:from>
      <xdr:col>5</xdr:col>
      <xdr:colOff>1765733</xdr:colOff>
      <xdr:row>0</xdr:row>
      <xdr:rowOff>194348</xdr:rowOff>
    </xdr:from>
    <xdr:to>
      <xdr:col>6</xdr:col>
      <xdr:colOff>516569</xdr:colOff>
      <xdr:row>0</xdr:row>
      <xdr:rowOff>973666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F7AC563-6A9C-48AA-9716-FA2BAE25D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4733" y="194348"/>
          <a:ext cx="798711" cy="7793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A15:D25" totalsRowCount="1" headerRowDxfId="162" dataDxfId="160" totalsRowDxfId="158" headerRowBorderDxfId="161" tableBorderDxfId="159" totalsRowBorderDxfId="157">
  <tableColumns count="4">
    <tableColumn id="1" xr3:uid="{00000000-0010-0000-0000-000001000000}" name="0" totalsRowLabel="Subtotal" dataDxfId="156" totalsRowDxfId="155"/>
    <tableColumn id="2" xr3:uid="{00000000-0010-0000-0000-000002000000}" name="Projected_x000a_Cost" dataDxfId="154" totalsRowDxfId="153"/>
    <tableColumn id="3" xr3:uid="{00000000-0010-0000-0000-000003000000}" name="Actual _x000a_Cost" dataDxfId="152" totalsRowDxfId="151"/>
    <tableColumn id="4" xr3:uid="{00000000-0010-0000-0000-000004000000}" name="Difference" totalsRowFunction="sum" dataDxfId="150" totalsRowDxfId="149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A53:D58" totalsRowCount="1" headerRowDxfId="38" dataDxfId="36" totalsRowDxfId="35" headerRowBorderDxfId="37" totalsRowBorderDxfId="34">
  <autoFilter ref="A53:D57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0" totalsRowLabel="Subtotal" dataDxfId="33" totalsRowDxfId="32"/>
    <tableColumn id="2" xr3:uid="{00000000-0010-0000-0900-000002000000}" name="Projected _x000a_Cost" dataDxfId="31" totalsRowDxfId="30"/>
    <tableColumn id="3" xr3:uid="{00000000-0010-0000-0900-000003000000}" name="Actual _x000a_Cost" dataDxfId="29" totalsRowDxfId="28"/>
    <tableColumn id="4" xr3:uid="{00000000-0010-0000-0900-000004000000}" name="Difference" totalsRowFunction="sum" dataDxfId="27" totalsRowDxfId="26">
      <calculatedColumnFormula>Pets[[#This Row],[Projected 
Cost]]-Pets[[#This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A61:D69" totalsRowCount="1" headerRowDxfId="25" dataDxfId="23" totalsRowDxfId="22" headerRowBorderDxfId="24" totalsRowBorderDxfId="21">
  <autoFilter ref="A61:D68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0" totalsRowLabel="Subtotal" dataDxfId="20" totalsRowDxfId="19"/>
    <tableColumn id="2" xr3:uid="{00000000-0010-0000-0B00-000002000000}" name="Projected _x000a_Cost" dataDxfId="18" totalsRowDxfId="17"/>
    <tableColumn id="3" xr3:uid="{00000000-0010-0000-0B00-000003000000}" name="Actual _x000a_Cost" dataDxfId="16" totalsRowDxfId="15"/>
    <tableColumn id="4" xr3:uid="{00000000-0010-0000-0B00-000004000000}" name="Difference" totalsRowFunction="sum" dataDxfId="14" totalsRowDxfId="13">
      <calculatedColumnFormula>PersonalCare[[#This Row],[Projected 
Cost]]-PersonalCare[[#This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F59:I61" totalsRowCount="1" headerRowDxfId="12" dataDxfId="10" totalsRowDxfId="9" headerRowBorderDxfId="11" totalsRowBorderDxfId="8">
  <autoFilter ref="F59:I60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 dataDxfId="7" totalsRowDxfId="6"/>
    <tableColumn id="2" xr3:uid="{00000000-0010-0000-0A00-000002000000}" name="Projected _x000a_Cost" dataDxfId="5" totalsRowDxfId="4"/>
    <tableColumn id="3" xr3:uid="{00000000-0010-0000-0A00-000003000000}" name="Actual _x000a_Cost" dataDxfId="3" totalsRowDxfId="2"/>
    <tableColumn id="4" xr3:uid="{00000000-0010-0000-0A00-000004000000}" name="Difference" totalsRowFunction="sum" dataDxfId="1" totalsRowDxfId="0"/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F15:I20" totalsRowCount="1" headerRowDxfId="148" dataDxfId="146" totalsRowDxfId="144" headerRowBorderDxfId="147" tableBorderDxfId="145" totalsRowBorderDxfId="143" headerRowCellStyle="Normal">
  <autoFilter ref="F15:I1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0" totalsRowLabel="Subtotal" dataDxfId="142" totalsRowDxfId="141"/>
    <tableColumn id="2" xr3:uid="{00000000-0010-0000-0100-000002000000}" name="Projected _x000a_Cost" dataDxfId="140" totalsRowDxfId="139"/>
    <tableColumn id="3" xr3:uid="{00000000-0010-0000-0100-000003000000}" name="Actual _x000a_Cost" dataDxfId="138" totalsRowDxfId="137"/>
    <tableColumn id="4" xr3:uid="{00000000-0010-0000-0100-000004000000}" name="Difference" totalsRowFunction="sum" dataDxfId="136" totalsRowDxfId="135">
      <calculatedColumnFormula>Entertainment[[#This Row],[Projected 
Cost]]-Entertainment[[#This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F24:I29" totalsRowCount="1" headerRowDxfId="134" dataDxfId="132" totalsRowDxfId="130" headerRowBorderDxfId="133" tableBorderDxfId="131" totalsRowBorderDxfId="129">
  <autoFilter ref="F24:I28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0" totalsRowLabel="Subtotal" dataDxfId="128" totalsRowDxfId="127"/>
    <tableColumn id="2" xr3:uid="{00000000-0010-0000-0200-000002000000}" name="Projected _x000a_Cost" dataDxfId="126" totalsRowDxfId="125"/>
    <tableColumn id="3" xr3:uid="{00000000-0010-0000-0200-000003000000}" name="Actual _x000a_Cost" dataDxfId="124" totalsRowDxfId="123"/>
    <tableColumn id="4" xr3:uid="{00000000-0010-0000-0200-000004000000}" name="Difference" totalsRowFunction="sum" dataDxfId="122" totalsRowDxfId="121">
      <calculatedColumnFormula>Loans[[#This Row],[Projected 
Cost]]-Loans[[#This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A28:D35" totalsRowCount="1" headerRowDxfId="120" dataDxfId="118" totalsRowDxfId="116" headerRowBorderDxfId="119" tableBorderDxfId="117" totalsRowBorderDxfId="115">
  <autoFilter ref="A28:D34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0" totalsRowLabel="Subtotal" dataDxfId="114" totalsRowDxfId="113"/>
    <tableColumn id="2" xr3:uid="{00000000-0010-0000-0300-000002000000}" name="Projected _x000a_Cost" dataDxfId="112" totalsRowDxfId="111"/>
    <tableColumn id="3" xr3:uid="{00000000-0010-0000-0300-000003000000}" name="Actual _x000a_Cost" dataDxfId="110" totalsRowDxfId="109"/>
    <tableColumn id="4" xr3:uid="{00000000-0010-0000-0300-000004000000}" name="Difference" totalsRowFunction="sum" dataDxfId="108" totalsRowDxfId="107">
      <calculatedColumnFormula>Transportation[[#This Row],[Projected 
Cost]]-Transportation[[#This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A38:D43" totalsRowCount="1" headerRowDxfId="106" dataDxfId="104" totalsRowDxfId="102" headerRowBorderDxfId="105" tableBorderDxfId="103" totalsRowBorderDxfId="101">
  <autoFilter ref="A38:D42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0" totalsRowLabel="Subtotal" dataDxfId="100" totalsRowDxfId="99"/>
    <tableColumn id="2" xr3:uid="{00000000-0010-0000-0400-000002000000}" name="Projected _x000a_Cost" dataDxfId="98" totalsRowDxfId="97"/>
    <tableColumn id="3" xr3:uid="{00000000-0010-0000-0400-000003000000}" name="Actual _x000a_Cost" dataDxfId="96" totalsRowDxfId="95"/>
    <tableColumn id="4" xr3:uid="{00000000-0010-0000-0400-000004000000}" name="Difference" totalsRowFunction="sum" dataDxfId="94" totalsRowDxfId="93">
      <calculatedColumnFormula>Insurance[[#This Row],[Projected 
Cost]]-Insurance[[#This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F33:I38" totalsRowCount="1" headerRowDxfId="92" dataDxfId="90" totalsRowDxfId="88" headerRowBorderDxfId="91" tableBorderDxfId="89" totalsRowBorderDxfId="87">
  <autoFilter ref="F33:I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0" totalsRowLabel="Subtotal" dataDxfId="86" totalsRowDxfId="85"/>
    <tableColumn id="2" xr3:uid="{00000000-0010-0000-0500-000002000000}" name="Projected _x000a_Cost" dataDxfId="84" totalsRowDxfId="83"/>
    <tableColumn id="3" xr3:uid="{00000000-0010-0000-0500-000003000000}" name="Actual _x000a_Cost" dataDxfId="82" totalsRowDxfId="81"/>
    <tableColumn id="4" xr3:uid="{00000000-0010-0000-0500-000004000000}" name="Difference" totalsRowFunction="sum" dataDxfId="80" totalsRowDxfId="79">
      <calculatedColumnFormula>Taxes[[#This Row],[Projected 
Cost]]-Taxes[[#This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F41:I46" totalsRowCount="1" headerRowDxfId="78" dataDxfId="76" totalsRowDxfId="75" headerRowBorderDxfId="77" totalsRowBorderDxfId="74">
  <autoFilter ref="F41:I45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0" totalsRowLabel="Subtotal" dataDxfId="73" totalsRowDxfId="72"/>
    <tableColumn id="2" xr3:uid="{00000000-0010-0000-0600-000002000000}" name="Projected _x000a_Cost" dataDxfId="71" totalsRowDxfId="70"/>
    <tableColumn id="3" xr3:uid="{00000000-0010-0000-0600-000003000000}" name="Actual _x000a_Cost" dataDxfId="69" totalsRowDxfId="68"/>
    <tableColumn id="4" xr3:uid="{00000000-0010-0000-0600-000004000000}" name="Difference" totalsRowFunction="sum" dataDxfId="67" totalsRowDxfId="66">
      <calculatedColumnFormula>Savings[[#This Row],[Projected 
Cost]]-Savings[[#This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A46:D50" totalsRowCount="1" headerRowDxfId="65" dataDxfId="63" totalsRowDxfId="61" headerRowBorderDxfId="64" tableBorderDxfId="62" totalsRowBorderDxfId="60">
  <autoFilter ref="A46:D49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0" totalsRowLabel="Subtotal" dataDxfId="59" totalsRowDxfId="58"/>
    <tableColumn id="2" xr3:uid="{00000000-0010-0000-0700-000002000000}" name="Projected _x000a_Cost" dataDxfId="57" totalsRowDxfId="56"/>
    <tableColumn id="3" xr3:uid="{00000000-0010-0000-0700-000003000000}" name="Actual _x000a_Cost" dataDxfId="55" totalsRowDxfId="54"/>
    <tableColumn id="4" xr3:uid="{00000000-0010-0000-0700-000004000000}" name="Difference" totalsRowFunction="sum" dataDxfId="53" totalsRowDxfId="52">
      <calculatedColumnFormula>Food[[#This Row],[Projected 
Cost]]-Food[[#This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F49:I54" totalsRowCount="1" headerRowDxfId="51" dataDxfId="49" totalsRowDxfId="48" headerRowBorderDxfId="50" totalsRowBorderDxfId="47">
  <autoFilter ref="F49:I53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0" totalsRowLabel="Subtotal" dataDxfId="46" totalsRowDxfId="45"/>
    <tableColumn id="2" xr3:uid="{00000000-0010-0000-0800-000002000000}" name="Projected _x000a_Cost" dataDxfId="44" totalsRowDxfId="43"/>
    <tableColumn id="3" xr3:uid="{00000000-0010-0000-0800-000003000000}" name="Actual _x000a_Cost" dataDxfId="42" totalsRowDxfId="41"/>
    <tableColumn id="4" xr3:uid="{00000000-0010-0000-0800-000004000000}" name="Difference" totalsRowFunction="sum" dataDxfId="40" totalsRowDxfId="39">
      <calculatedColumnFormula>Gifts[[#This Row],[Projected 
Cost]]-Gifts[[#This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81"/>
  <sheetViews>
    <sheetView showGridLines="0" tabSelected="1" zoomScale="48" zoomScaleNormal="55" zoomScaleSheetLayoutView="30" workbookViewId="0">
      <selection activeCell="A72" sqref="A72"/>
    </sheetView>
  </sheetViews>
  <sheetFormatPr defaultColWidth="8.85546875" defaultRowHeight="12.75" x14ac:dyDescent="0.2"/>
  <cols>
    <col min="1" max="1" width="30.7109375" style="3" customWidth="1"/>
    <col min="2" max="4" width="20.7109375" style="3" customWidth="1"/>
    <col min="5" max="5" width="15.7109375" style="3" customWidth="1"/>
    <col min="6" max="6" width="30.7109375" style="3" customWidth="1"/>
    <col min="7" max="9" width="20.7109375" style="3" customWidth="1"/>
    <col min="10" max="10" width="2.7109375" style="3" customWidth="1"/>
    <col min="11" max="16384" width="8.85546875" style="3"/>
  </cols>
  <sheetData>
    <row r="1" spans="1:10" s="1" customFormat="1" ht="101.25" customHeight="1" x14ac:dyDescent="0.2">
      <c r="A1" s="89" t="s">
        <v>73</v>
      </c>
      <c r="B1" s="89"/>
      <c r="C1" s="89"/>
      <c r="D1" s="89"/>
      <c r="E1" s="89"/>
      <c r="F1" s="89"/>
      <c r="G1" s="89"/>
    </row>
    <row r="2" spans="1:10" s="1" customFormat="1" ht="45" customHeight="1" x14ac:dyDescent="0.35">
      <c r="A2" s="100" t="s">
        <v>60</v>
      </c>
      <c r="B2" s="101"/>
      <c r="C2" s="101"/>
      <c r="D2" s="101"/>
      <c r="E2" s="101"/>
      <c r="F2" s="101"/>
      <c r="G2" s="101"/>
      <c r="H2" s="2"/>
      <c r="I2" s="2"/>
    </row>
    <row r="3" spans="1:10" ht="15" customHeight="1" x14ac:dyDescent="0.2"/>
    <row r="4" spans="1:10" ht="30" customHeight="1" x14ac:dyDescent="0.2">
      <c r="A4" s="103" t="s">
        <v>41</v>
      </c>
      <c r="B4" s="104"/>
      <c r="C4" s="4"/>
      <c r="D4" s="102" t="s">
        <v>61</v>
      </c>
      <c r="E4" s="102"/>
      <c r="F4" s="102"/>
      <c r="G4" s="94">
        <f>B7-I65</f>
        <v>0</v>
      </c>
    </row>
    <row r="5" spans="1:10" ht="30" customHeight="1" x14ac:dyDescent="0.2">
      <c r="A5" s="5" t="s">
        <v>65</v>
      </c>
      <c r="B5" s="6">
        <v>0</v>
      </c>
      <c r="D5" s="102"/>
      <c r="E5" s="102"/>
      <c r="F5" s="102"/>
      <c r="G5" s="94"/>
      <c r="H5" s="7"/>
    </row>
    <row r="6" spans="1:10" ht="30" customHeight="1" x14ac:dyDescent="0.2">
      <c r="A6" s="8" t="s">
        <v>0</v>
      </c>
      <c r="B6" s="9">
        <v>0</v>
      </c>
      <c r="D6" s="96" t="s">
        <v>62</v>
      </c>
      <c r="E6" s="96"/>
      <c r="F6" s="96"/>
      <c r="G6" s="95">
        <f>B12-I67</f>
        <v>0</v>
      </c>
      <c r="H6" s="7"/>
    </row>
    <row r="7" spans="1:10" ht="30" customHeight="1" x14ac:dyDescent="0.2">
      <c r="A7" s="10" t="s">
        <v>1</v>
      </c>
      <c r="B7" s="11">
        <f>SUM(B5:B6)</f>
        <v>0</v>
      </c>
      <c r="D7" s="96"/>
      <c r="E7" s="96"/>
      <c r="F7" s="96"/>
      <c r="G7" s="95"/>
      <c r="H7" s="7"/>
    </row>
    <row r="8" spans="1:10" ht="30" customHeight="1" x14ac:dyDescent="0.2">
      <c r="D8" s="92" t="s">
        <v>63</v>
      </c>
      <c r="E8" s="92"/>
      <c r="F8" s="92"/>
      <c r="G8" s="93">
        <f>G6-G4</f>
        <v>0</v>
      </c>
      <c r="H8" s="7"/>
    </row>
    <row r="9" spans="1:10" ht="30" customHeight="1" x14ac:dyDescent="0.2">
      <c r="A9" s="103" t="s">
        <v>42</v>
      </c>
      <c r="B9" s="105"/>
      <c r="C9" s="4"/>
      <c r="D9" s="92"/>
      <c r="E9" s="92"/>
      <c r="F9" s="92"/>
      <c r="G9" s="93"/>
      <c r="H9" s="12"/>
    </row>
    <row r="10" spans="1:10" ht="30" customHeight="1" x14ac:dyDescent="0.2">
      <c r="A10" s="8" t="s">
        <v>65</v>
      </c>
      <c r="B10" s="9">
        <v>0</v>
      </c>
      <c r="H10" s="7"/>
    </row>
    <row r="11" spans="1:10" ht="30" customHeight="1" x14ac:dyDescent="0.2">
      <c r="A11" s="13" t="s">
        <v>0</v>
      </c>
      <c r="B11" s="14">
        <v>0</v>
      </c>
      <c r="D11" s="7"/>
      <c r="G11" s="15"/>
      <c r="H11" s="7"/>
    </row>
    <row r="12" spans="1:10" ht="30" customHeight="1" x14ac:dyDescent="0.2">
      <c r="A12" s="10" t="s">
        <v>1</v>
      </c>
      <c r="B12" s="11">
        <f>SUM(B10:B11)</f>
        <v>0</v>
      </c>
    </row>
    <row r="13" spans="1:10" ht="37.9" customHeight="1" x14ac:dyDescent="0.2">
      <c r="A13" s="16"/>
      <c r="B13" s="17"/>
    </row>
    <row r="14" spans="1:10" ht="30" customHeight="1" x14ac:dyDescent="0.2">
      <c r="A14" s="87" t="s">
        <v>46</v>
      </c>
      <c r="B14" s="18"/>
      <c r="C14" s="19"/>
      <c r="D14" s="19"/>
      <c r="E14" s="20"/>
      <c r="F14" s="88" t="s">
        <v>47</v>
      </c>
      <c r="G14" s="18"/>
      <c r="H14" s="18"/>
      <c r="I14" s="18"/>
      <c r="J14" s="20"/>
    </row>
    <row r="15" spans="1:10" ht="48" customHeight="1" x14ac:dyDescent="0.2">
      <c r="A15" s="21" t="s">
        <v>51</v>
      </c>
      <c r="B15" s="22" t="s">
        <v>48</v>
      </c>
      <c r="C15" s="22" t="s">
        <v>49</v>
      </c>
      <c r="D15" s="23" t="s">
        <v>2</v>
      </c>
      <c r="E15" s="24"/>
      <c r="F15" s="25" t="s">
        <v>51</v>
      </c>
      <c r="G15" s="22" t="s">
        <v>50</v>
      </c>
      <c r="H15" s="22" t="s">
        <v>49</v>
      </c>
      <c r="I15" s="23" t="s">
        <v>2</v>
      </c>
      <c r="J15" s="20"/>
    </row>
    <row r="16" spans="1:10" ht="30" customHeight="1" x14ac:dyDescent="0.2">
      <c r="A16" s="26" t="s">
        <v>3</v>
      </c>
      <c r="B16" s="27"/>
      <c r="C16" s="27"/>
      <c r="D16" s="28"/>
      <c r="E16" s="24"/>
      <c r="F16" s="29" t="s">
        <v>71</v>
      </c>
      <c r="G16" s="30"/>
      <c r="H16" s="30"/>
      <c r="I16" s="31">
        <f>Entertainment[[#This Row],[Projected 
Cost]]-Entertainment[[#This Row],[Actual 
Cost]]</f>
        <v>0</v>
      </c>
      <c r="J16" s="20"/>
    </row>
    <row r="17" spans="1:10" ht="30" customHeight="1" x14ac:dyDescent="0.2">
      <c r="A17" s="32" t="s">
        <v>4</v>
      </c>
      <c r="B17" s="33"/>
      <c r="C17" s="33"/>
      <c r="D17" s="34"/>
      <c r="E17" s="24"/>
      <c r="F17" s="29" t="s">
        <v>6</v>
      </c>
      <c r="G17" s="30"/>
      <c r="H17" s="30"/>
      <c r="I17" s="31">
        <f>Entertainment[[#This Row],[Projected 
Cost]]-Entertainment[[#This Row],[Actual 
Cost]]</f>
        <v>0</v>
      </c>
      <c r="J17" s="20"/>
    </row>
    <row r="18" spans="1:10" ht="30" customHeight="1" x14ac:dyDescent="0.2">
      <c r="A18" s="32" t="s">
        <v>5</v>
      </c>
      <c r="B18" s="33"/>
      <c r="C18" s="33"/>
      <c r="D18" s="34"/>
      <c r="E18" s="24"/>
      <c r="F18" s="29" t="s">
        <v>66</v>
      </c>
      <c r="G18" s="30"/>
      <c r="H18" s="30"/>
      <c r="I18" s="31">
        <f>Entertainment[[#This Row],[Projected 
Cost]]-Entertainment[[#This Row],[Actual 
Cost]]</f>
        <v>0</v>
      </c>
      <c r="J18" s="20"/>
    </row>
    <row r="19" spans="1:10" ht="30" customHeight="1" x14ac:dyDescent="0.2">
      <c r="A19" s="32" t="s">
        <v>7</v>
      </c>
      <c r="B19" s="33"/>
      <c r="C19" s="33"/>
      <c r="D19" s="34"/>
      <c r="E19" s="24"/>
      <c r="F19" s="29" t="s">
        <v>11</v>
      </c>
      <c r="G19" s="30"/>
      <c r="H19" s="30"/>
      <c r="I19" s="31">
        <f>Entertainment[[#This Row],[Projected 
Cost]]-Entertainment[[#This Row],[Actual 
Cost]]</f>
        <v>0</v>
      </c>
      <c r="J19" s="20"/>
    </row>
    <row r="20" spans="1:10" ht="30" customHeight="1" x14ac:dyDescent="0.2">
      <c r="A20" s="32" t="s">
        <v>8</v>
      </c>
      <c r="B20" s="33"/>
      <c r="C20" s="33"/>
      <c r="D20" s="34"/>
      <c r="E20" s="24"/>
      <c r="F20" s="38" t="s">
        <v>40</v>
      </c>
      <c r="G20" s="39"/>
      <c r="H20" s="39"/>
      <c r="I20" s="40">
        <f>SUBTOTAL(109,Entertainment[Difference])</f>
        <v>0</v>
      </c>
      <c r="J20" s="20"/>
    </row>
    <row r="21" spans="1:10" ht="30" customHeight="1" x14ac:dyDescent="0.2">
      <c r="A21" s="32" t="s">
        <v>9</v>
      </c>
      <c r="B21" s="33"/>
      <c r="C21" s="33"/>
      <c r="D21" s="34"/>
      <c r="E21" s="24"/>
      <c r="F21" s="91"/>
      <c r="G21" s="91"/>
      <c r="H21" s="91"/>
      <c r="I21" s="91"/>
      <c r="J21" s="20"/>
    </row>
    <row r="22" spans="1:10" ht="30" customHeight="1" x14ac:dyDescent="0.2">
      <c r="A22" s="32" t="s">
        <v>10</v>
      </c>
      <c r="B22" s="33"/>
      <c r="C22" s="33"/>
      <c r="D22" s="34"/>
      <c r="E22" s="24"/>
      <c r="F22" s="46"/>
      <c r="G22" s="46"/>
      <c r="H22" s="46"/>
      <c r="I22" s="46"/>
      <c r="J22" s="20"/>
    </row>
    <row r="23" spans="1:10" ht="30" customHeight="1" x14ac:dyDescent="0.2">
      <c r="A23" s="32" t="s">
        <v>12</v>
      </c>
      <c r="B23" s="33"/>
      <c r="C23" s="33"/>
      <c r="D23" s="34"/>
      <c r="E23" s="24"/>
      <c r="F23" s="98" t="s">
        <v>53</v>
      </c>
      <c r="G23" s="98"/>
      <c r="H23" s="98"/>
      <c r="I23" s="98"/>
      <c r="J23" s="20"/>
    </row>
    <row r="24" spans="1:10" ht="30" customHeight="1" x14ac:dyDescent="0.2">
      <c r="A24" s="35" t="s">
        <v>11</v>
      </c>
      <c r="B24" s="36"/>
      <c r="C24" s="36"/>
      <c r="D24" s="37"/>
      <c r="E24" s="24"/>
      <c r="F24" s="49" t="s">
        <v>51</v>
      </c>
      <c r="G24" s="50" t="s">
        <v>50</v>
      </c>
      <c r="H24" s="50" t="s">
        <v>49</v>
      </c>
      <c r="I24" s="51" t="s">
        <v>2</v>
      </c>
      <c r="J24" s="20"/>
    </row>
    <row r="25" spans="1:10" ht="30" customHeight="1" x14ac:dyDescent="0.2">
      <c r="A25" s="41" t="s">
        <v>40</v>
      </c>
      <c r="B25" s="42"/>
      <c r="C25" s="42"/>
      <c r="D25" s="43">
        <f>SUBTOTAL(109,Housing[Difference])</f>
        <v>0</v>
      </c>
      <c r="E25" s="24"/>
      <c r="F25" s="29" t="s">
        <v>13</v>
      </c>
      <c r="G25" s="30"/>
      <c r="H25" s="30"/>
      <c r="I25" s="31">
        <f>Loans[[#This Row],[Projected 
Cost]]-Loans[[#This Row],[Actual 
Cost]]</f>
        <v>0</v>
      </c>
      <c r="J25" s="20"/>
    </row>
    <row r="26" spans="1:10" ht="30" customHeight="1" x14ac:dyDescent="0.2">
      <c r="A26" s="44"/>
      <c r="B26" s="45"/>
      <c r="C26" s="45"/>
      <c r="D26" s="45"/>
      <c r="E26" s="24"/>
      <c r="F26" s="29" t="s">
        <v>15</v>
      </c>
      <c r="G26" s="30"/>
      <c r="H26" s="30"/>
      <c r="I26" s="31">
        <f>Loans[[#This Row],[Projected 
Cost]]-Loans[[#This Row],[Actual 
Cost]]</f>
        <v>0</v>
      </c>
    </row>
    <row r="27" spans="1:10" ht="37.9" customHeight="1" x14ac:dyDescent="0.2">
      <c r="A27" s="97" t="s">
        <v>52</v>
      </c>
      <c r="B27" s="97"/>
      <c r="C27" s="97"/>
      <c r="D27" s="97"/>
      <c r="E27" s="24"/>
      <c r="F27" s="29" t="s">
        <v>16</v>
      </c>
      <c r="G27" s="30"/>
      <c r="H27" s="30"/>
      <c r="I27" s="31">
        <f>Loans[[#This Row],[Projected 
Cost]]-Loans[[#This Row],[Actual 
Cost]]</f>
        <v>0</v>
      </c>
    </row>
    <row r="28" spans="1:10" ht="30" customHeight="1" x14ac:dyDescent="0.2">
      <c r="A28" s="47" t="s">
        <v>51</v>
      </c>
      <c r="B28" s="22" t="s">
        <v>50</v>
      </c>
      <c r="C28" s="22" t="s">
        <v>49</v>
      </c>
      <c r="D28" s="23" t="s">
        <v>2</v>
      </c>
      <c r="E28" s="24"/>
      <c r="F28" s="29" t="s">
        <v>11</v>
      </c>
      <c r="G28" s="30"/>
      <c r="H28" s="30"/>
      <c r="I28" s="31">
        <f>Loans[[#This Row],[Projected 
Cost]]-Loans[[#This Row],[Actual 
Cost]]</f>
        <v>0</v>
      </c>
    </row>
    <row r="29" spans="1:10" ht="48" customHeight="1" x14ac:dyDescent="0.2">
      <c r="A29" s="29" t="s">
        <v>14</v>
      </c>
      <c r="B29" s="30"/>
      <c r="C29" s="30"/>
      <c r="D29" s="31">
        <f>Transportation[[#This Row],[Projected 
Cost]]-Transportation[[#This Row],[Actual 
Cost]]</f>
        <v>0</v>
      </c>
      <c r="E29" s="48"/>
      <c r="F29" s="52" t="s">
        <v>40</v>
      </c>
      <c r="G29" s="53"/>
      <c r="H29" s="53"/>
      <c r="I29" s="54">
        <f>SUBTOTAL(109,Loans[Difference])</f>
        <v>0</v>
      </c>
    </row>
    <row r="30" spans="1:10" ht="30" customHeight="1" x14ac:dyDescent="0.2">
      <c r="A30" s="29" t="s">
        <v>17</v>
      </c>
      <c r="B30" s="30"/>
      <c r="C30" s="30"/>
      <c r="D30" s="31">
        <f>Transportation[[#This Row],[Projected 
Cost]]-Transportation[[#This Row],[Actual 
Cost]]</f>
        <v>0</v>
      </c>
      <c r="E30" s="48"/>
      <c r="F30" s="44"/>
      <c r="G30" s="57"/>
      <c r="H30" s="57"/>
      <c r="I30" s="57"/>
    </row>
    <row r="31" spans="1:10" ht="30" customHeight="1" x14ac:dyDescent="0.2">
      <c r="A31" s="29" t="s">
        <v>18</v>
      </c>
      <c r="B31" s="30"/>
      <c r="C31" s="30"/>
      <c r="D31" s="31">
        <f>Transportation[[#This Row],[Projected 
Cost]]-Transportation[[#This Row],[Actual 
Cost]]</f>
        <v>0</v>
      </c>
      <c r="E31" s="48"/>
      <c r="F31" s="91"/>
      <c r="G31" s="91"/>
      <c r="H31" s="91"/>
      <c r="I31" s="91"/>
    </row>
    <row r="32" spans="1:10" ht="30" customHeight="1" x14ac:dyDescent="0.2">
      <c r="A32" s="29" t="s">
        <v>7</v>
      </c>
      <c r="B32" s="30"/>
      <c r="C32" s="30"/>
      <c r="D32" s="31">
        <f>Transportation[[#This Row],[Projected 
Cost]]-Transportation[[#This Row],[Actual 
Cost]]</f>
        <v>0</v>
      </c>
      <c r="E32" s="48"/>
      <c r="F32" s="98" t="s">
        <v>54</v>
      </c>
      <c r="G32" s="98"/>
      <c r="H32" s="98"/>
      <c r="I32" s="98"/>
    </row>
    <row r="33" spans="1:9" ht="30" customHeight="1" x14ac:dyDescent="0.2">
      <c r="A33" s="29" t="s">
        <v>19</v>
      </c>
      <c r="B33" s="30"/>
      <c r="C33" s="30"/>
      <c r="D33" s="31">
        <f>Transportation[[#This Row],[Projected 
Cost]]-Transportation[[#This Row],[Actual 
Cost]]</f>
        <v>0</v>
      </c>
      <c r="E33" s="48"/>
      <c r="F33" s="25" t="s">
        <v>51</v>
      </c>
      <c r="G33" s="22" t="s">
        <v>50</v>
      </c>
      <c r="H33" s="22" t="s">
        <v>49</v>
      </c>
      <c r="I33" s="23" t="s">
        <v>2</v>
      </c>
    </row>
    <row r="34" spans="1:9" ht="30" customHeight="1" x14ac:dyDescent="0.2">
      <c r="A34" s="29" t="s">
        <v>11</v>
      </c>
      <c r="B34" s="30"/>
      <c r="C34" s="30"/>
      <c r="D34" s="31">
        <f>Transportation[[#This Row],[Projected 
Cost]]-Transportation[[#This Row],[Actual 
Cost]]</f>
        <v>0</v>
      </c>
      <c r="E34" s="48"/>
      <c r="F34" s="29" t="s">
        <v>20</v>
      </c>
      <c r="G34" s="30"/>
      <c r="H34" s="30"/>
      <c r="I34" s="31">
        <f>Taxes[[#This Row],[Projected 
Cost]]-Taxes[[#This Row],[Actual 
Cost]]</f>
        <v>0</v>
      </c>
    </row>
    <row r="35" spans="1:9" ht="30" customHeight="1" x14ac:dyDescent="0.2">
      <c r="A35" s="52" t="s">
        <v>40</v>
      </c>
      <c r="B35" s="55"/>
      <c r="C35" s="55"/>
      <c r="D35" s="56">
        <f>SUBTOTAL(109,Transportation[Difference])</f>
        <v>0</v>
      </c>
      <c r="E35" s="48"/>
      <c r="F35" s="29" t="s">
        <v>21</v>
      </c>
      <c r="G35" s="30"/>
      <c r="H35" s="30"/>
      <c r="I35" s="31">
        <f>Taxes[[#This Row],[Projected 
Cost]]-Taxes[[#This Row],[Actual 
Cost]]</f>
        <v>0</v>
      </c>
    </row>
    <row r="36" spans="1:9" ht="30" customHeight="1" x14ac:dyDescent="0.2">
      <c r="A36" s="58"/>
      <c r="B36" s="59"/>
      <c r="C36" s="59"/>
      <c r="D36" s="45"/>
      <c r="E36" s="48"/>
      <c r="F36" s="29" t="s">
        <v>23</v>
      </c>
      <c r="G36" s="30"/>
      <c r="H36" s="30"/>
      <c r="I36" s="31">
        <f>Taxes[[#This Row],[Projected 
Cost]]-Taxes[[#This Row],[Actual 
Cost]]</f>
        <v>0</v>
      </c>
    </row>
    <row r="37" spans="1:9" ht="30" customHeight="1" x14ac:dyDescent="0.2">
      <c r="A37" s="98" t="s">
        <v>17</v>
      </c>
      <c r="B37" s="98"/>
      <c r="C37" s="98"/>
      <c r="D37" s="98"/>
      <c r="E37" s="48"/>
      <c r="F37" s="29" t="s">
        <v>11</v>
      </c>
      <c r="G37" s="30"/>
      <c r="H37" s="30"/>
      <c r="I37" s="31">
        <f>Taxes[[#This Row],[Projected 
Cost]]-Taxes[[#This Row],[Actual 
Cost]]</f>
        <v>0</v>
      </c>
    </row>
    <row r="38" spans="1:9" ht="37.9" customHeight="1" x14ac:dyDescent="0.2">
      <c r="A38" s="49" t="s">
        <v>51</v>
      </c>
      <c r="B38" s="50" t="s">
        <v>50</v>
      </c>
      <c r="C38" s="50" t="s">
        <v>49</v>
      </c>
      <c r="D38" s="51" t="s">
        <v>2</v>
      </c>
      <c r="E38" s="48"/>
      <c r="F38" s="52" t="s">
        <v>40</v>
      </c>
      <c r="G38" s="53"/>
      <c r="H38" s="53"/>
      <c r="I38" s="54">
        <f>SUBTOTAL(109,Taxes[Difference])</f>
        <v>0</v>
      </c>
    </row>
    <row r="39" spans="1:9" ht="30" customHeight="1" x14ac:dyDescent="0.2">
      <c r="A39" s="29" t="s">
        <v>22</v>
      </c>
      <c r="B39" s="30"/>
      <c r="C39" s="30"/>
      <c r="D39" s="31">
        <f>Insurance[[#This Row],[Projected 
Cost]]-Insurance[[#This Row],[Actual 
Cost]]</f>
        <v>0</v>
      </c>
      <c r="E39" s="48"/>
      <c r="F39" s="91"/>
      <c r="G39" s="91"/>
      <c r="H39" s="91"/>
      <c r="I39" s="91"/>
    </row>
    <row r="40" spans="1:9" ht="25.5" x14ac:dyDescent="0.2">
      <c r="A40" s="29" t="s">
        <v>24</v>
      </c>
      <c r="B40" s="30"/>
      <c r="C40" s="30"/>
      <c r="D40" s="31">
        <f>Insurance[[#This Row],[Projected 
Cost]]-Insurance[[#This Row],[Actual 
Cost]]</f>
        <v>0</v>
      </c>
      <c r="E40" s="48"/>
      <c r="F40" s="98" t="s">
        <v>56</v>
      </c>
      <c r="G40" s="98"/>
      <c r="H40" s="98"/>
      <c r="I40" s="98"/>
    </row>
    <row r="41" spans="1:9" ht="36" x14ac:dyDescent="0.2">
      <c r="A41" s="29" t="s">
        <v>25</v>
      </c>
      <c r="B41" s="30"/>
      <c r="C41" s="30"/>
      <c r="D41" s="31">
        <f>Insurance[[#This Row],[Projected 
Cost]]-Insurance[[#This Row],[Actual 
Cost]]</f>
        <v>0</v>
      </c>
      <c r="E41" s="48"/>
      <c r="F41" s="25" t="s">
        <v>51</v>
      </c>
      <c r="G41" s="22" t="s">
        <v>50</v>
      </c>
      <c r="H41" s="22" t="s">
        <v>49</v>
      </c>
      <c r="I41" s="23" t="s">
        <v>2</v>
      </c>
    </row>
    <row r="42" spans="1:9" ht="30" customHeight="1" x14ac:dyDescent="0.2">
      <c r="A42" s="29" t="s">
        <v>11</v>
      </c>
      <c r="B42" s="30"/>
      <c r="C42" s="30"/>
      <c r="D42" s="31">
        <f>Insurance[[#This Row],[Projected 
Cost]]-Insurance[[#This Row],[Actual 
Cost]]</f>
        <v>0</v>
      </c>
      <c r="E42" s="48"/>
      <c r="F42" s="65" t="s">
        <v>26</v>
      </c>
      <c r="G42" s="66"/>
      <c r="H42" s="66"/>
      <c r="I42" s="67">
        <f>Savings[[#This Row],[Projected 
Cost]]-Savings[[#This Row],[Actual 
Cost]]</f>
        <v>0</v>
      </c>
    </row>
    <row r="43" spans="1:9" ht="30" customHeight="1" x14ac:dyDescent="0.2">
      <c r="A43" s="52" t="s">
        <v>40</v>
      </c>
      <c r="B43" s="60"/>
      <c r="C43" s="60"/>
      <c r="D43" s="54">
        <f>SUBTOTAL(109,Insurance[Difference])</f>
        <v>0</v>
      </c>
      <c r="E43" s="48"/>
      <c r="F43" s="29" t="s">
        <v>70</v>
      </c>
      <c r="G43" s="30"/>
      <c r="H43" s="30"/>
      <c r="I43" s="31">
        <f>Savings[[#This Row],[Projected 
Cost]]-Savings[[#This Row],[Actual 
Cost]]</f>
        <v>0</v>
      </c>
    </row>
    <row r="44" spans="1:9" ht="30" customHeight="1" x14ac:dyDescent="0.2">
      <c r="A44" s="61"/>
      <c r="B44" s="62"/>
      <c r="C44" s="62"/>
      <c r="D44" s="63"/>
      <c r="E44" s="48"/>
      <c r="F44" s="29" t="s">
        <v>27</v>
      </c>
      <c r="G44" s="30"/>
      <c r="H44" s="30"/>
      <c r="I44" s="31">
        <f>Savings[[#This Row],[Projected 
Cost]]-Savings[[#This Row],[Actual 
Cost]]</f>
        <v>0</v>
      </c>
    </row>
    <row r="45" spans="1:9" ht="30" customHeight="1" x14ac:dyDescent="0.2">
      <c r="A45" s="97" t="s">
        <v>32</v>
      </c>
      <c r="B45" s="97"/>
      <c r="C45" s="97"/>
      <c r="D45" s="97"/>
      <c r="E45" s="48"/>
      <c r="F45" s="29" t="s">
        <v>11</v>
      </c>
      <c r="G45" s="30"/>
      <c r="H45" s="30"/>
      <c r="I45" s="31">
        <f>Savings[[#This Row],[Projected 
Cost]]-Savings[[#This Row],[Actual 
Cost]]</f>
        <v>0</v>
      </c>
    </row>
    <row r="46" spans="1:9" ht="37.9" customHeight="1" x14ac:dyDescent="0.2">
      <c r="A46" s="64" t="s">
        <v>51</v>
      </c>
      <c r="B46" s="22" t="s">
        <v>50</v>
      </c>
      <c r="C46" s="22" t="s">
        <v>49</v>
      </c>
      <c r="D46" s="23" t="s">
        <v>2</v>
      </c>
      <c r="E46" s="48"/>
      <c r="F46" s="69" t="s">
        <v>40</v>
      </c>
      <c r="G46" s="70"/>
      <c r="H46" s="70"/>
      <c r="I46" s="71">
        <f>SUBTOTAL(109,Savings[Difference])</f>
        <v>0</v>
      </c>
    </row>
    <row r="47" spans="1:9" ht="30" customHeight="1" x14ac:dyDescent="0.2">
      <c r="A47" s="29" t="s">
        <v>28</v>
      </c>
      <c r="B47" s="30"/>
      <c r="C47" s="30"/>
      <c r="D47" s="31">
        <f>Food[[#This Row],[Projected 
Cost]]-Food[[#This Row],[Actual 
Cost]]</f>
        <v>0</v>
      </c>
      <c r="E47" s="48"/>
      <c r="F47" s="73"/>
      <c r="G47" s="74"/>
      <c r="H47" s="74"/>
      <c r="I47" s="74"/>
    </row>
    <row r="48" spans="1:9" ht="49.9" customHeight="1" x14ac:dyDescent="0.2">
      <c r="A48" s="29" t="s">
        <v>29</v>
      </c>
      <c r="B48" s="30"/>
      <c r="C48" s="30"/>
      <c r="D48" s="31">
        <f>Food[[#This Row],[Projected 
Cost]]-Food[[#This Row],[Actual 
Cost]]</f>
        <v>0</v>
      </c>
      <c r="E48" s="48"/>
      <c r="F48" s="98" t="s">
        <v>57</v>
      </c>
      <c r="G48" s="98"/>
      <c r="H48" s="98"/>
      <c r="I48" s="98"/>
    </row>
    <row r="49" spans="1:9" ht="36" x14ac:dyDescent="0.2">
      <c r="A49" s="29" t="s">
        <v>11</v>
      </c>
      <c r="B49" s="30"/>
      <c r="C49" s="30"/>
      <c r="D49" s="31">
        <f>Food[[#This Row],[Projected 
Cost]]-Food[[#This Row],[Actual 
Cost]]</f>
        <v>0</v>
      </c>
      <c r="E49" s="48"/>
      <c r="F49" s="21" t="s">
        <v>51</v>
      </c>
      <c r="G49" s="22" t="s">
        <v>50</v>
      </c>
      <c r="H49" s="22" t="s">
        <v>49</v>
      </c>
      <c r="I49" s="23" t="s">
        <v>2</v>
      </c>
    </row>
    <row r="50" spans="1:9" ht="30" customHeight="1" x14ac:dyDescent="0.2">
      <c r="A50" s="38" t="s">
        <v>40</v>
      </c>
      <c r="B50" s="68"/>
      <c r="C50" s="68"/>
      <c r="D50" s="40">
        <f>SUBTOTAL(109,Food[Difference])</f>
        <v>0</v>
      </c>
      <c r="E50" s="48"/>
      <c r="F50" s="29" t="s">
        <v>72</v>
      </c>
      <c r="G50" s="30"/>
      <c r="H50" s="30"/>
      <c r="I50" s="31">
        <f>Gifts[[#This Row],[Projected 
Cost]]-Gifts[[#This Row],[Actual 
Cost]]</f>
        <v>0</v>
      </c>
    </row>
    <row r="51" spans="1:9" ht="30" customHeight="1" x14ac:dyDescent="0.2">
      <c r="A51" s="72"/>
      <c r="B51" s="57"/>
      <c r="C51" s="57"/>
      <c r="D51" s="57"/>
      <c r="E51" s="48"/>
      <c r="F51" s="65" t="s">
        <v>30</v>
      </c>
      <c r="G51" s="66"/>
      <c r="H51" s="66"/>
      <c r="I51" s="67">
        <f>Gifts[[#This Row],[Projected 
Cost]]-Gifts[[#This Row],[Actual 
Cost]]</f>
        <v>0</v>
      </c>
    </row>
    <row r="52" spans="1:9" ht="30" customHeight="1" x14ac:dyDescent="0.2">
      <c r="A52" s="97" t="s">
        <v>55</v>
      </c>
      <c r="B52" s="97"/>
      <c r="C52" s="97"/>
      <c r="D52" s="97"/>
      <c r="E52" s="48"/>
      <c r="F52" s="29" t="s">
        <v>31</v>
      </c>
      <c r="G52" s="30"/>
      <c r="H52" s="30"/>
      <c r="I52" s="31">
        <f>Gifts[[#This Row],[Projected 
Cost]]-Gifts[[#This Row],[Actual 
Cost]]</f>
        <v>0</v>
      </c>
    </row>
    <row r="53" spans="1:9" ht="37.9" customHeight="1" x14ac:dyDescent="0.2">
      <c r="A53" s="75" t="s">
        <v>51</v>
      </c>
      <c r="B53" s="50" t="s">
        <v>50</v>
      </c>
      <c r="C53" s="50" t="s">
        <v>49</v>
      </c>
      <c r="D53" s="51" t="s">
        <v>2</v>
      </c>
      <c r="E53" s="48"/>
      <c r="F53" s="29" t="s">
        <v>33</v>
      </c>
      <c r="G53" s="30"/>
      <c r="H53" s="30"/>
      <c r="I53" s="31">
        <f>Gifts[[#This Row],[Projected 
Cost]]-Gifts[[#This Row],[Actual 
Cost]]</f>
        <v>0</v>
      </c>
    </row>
    <row r="54" spans="1:9" ht="30" customHeight="1" x14ac:dyDescent="0.2">
      <c r="A54" s="65" t="s">
        <v>32</v>
      </c>
      <c r="B54" s="66"/>
      <c r="C54" s="66"/>
      <c r="D54" s="67">
        <f>Pets[[#This Row],[Projected 
Cost]]-Pets[[#This Row],[Actual 
Cost]]</f>
        <v>0</v>
      </c>
      <c r="E54" s="48"/>
      <c r="F54" s="38" t="s">
        <v>40</v>
      </c>
      <c r="G54" s="68"/>
      <c r="H54" s="68"/>
      <c r="I54" s="40">
        <f>SUBTOTAL(109,Gifts[Difference])</f>
        <v>0</v>
      </c>
    </row>
    <row r="55" spans="1:9" ht="48" customHeight="1" x14ac:dyDescent="0.2">
      <c r="A55" s="29" t="s">
        <v>34</v>
      </c>
      <c r="B55" s="30"/>
      <c r="C55" s="30"/>
      <c r="D55" s="31">
        <f>Pets[[#This Row],[Projected 
Cost]]-Pets[[#This Row],[Actual 
Cost]]</f>
        <v>0</v>
      </c>
      <c r="E55" s="48"/>
      <c r="F55" s="44"/>
      <c r="G55" s="59"/>
      <c r="H55" s="59"/>
      <c r="I55" s="45"/>
    </row>
    <row r="56" spans="1:9" ht="30" customHeight="1" x14ac:dyDescent="0.2">
      <c r="A56" s="29" t="s">
        <v>35</v>
      </c>
      <c r="B56" s="30"/>
      <c r="C56" s="30"/>
      <c r="D56" s="31">
        <f>Pets[[#This Row],[Projected 
Cost]]-Pets[[#This Row],[Actual 
Cost]]</f>
        <v>0</v>
      </c>
      <c r="E56" s="48"/>
      <c r="F56" s="44"/>
      <c r="G56" s="59"/>
      <c r="H56" s="59"/>
      <c r="I56" s="45"/>
    </row>
    <row r="57" spans="1:9" ht="30" customHeight="1" x14ac:dyDescent="0.2">
      <c r="A57" s="29" t="s">
        <v>11</v>
      </c>
      <c r="B57" s="30"/>
      <c r="C57" s="30"/>
      <c r="D57" s="31">
        <f>Pets[[#This Row],[Projected 
Cost]]-Pets[[#This Row],[Actual 
Cost]]</f>
        <v>0</v>
      </c>
      <c r="E57" s="48"/>
      <c r="F57" s="79"/>
      <c r="G57" s="59"/>
      <c r="H57" s="59"/>
      <c r="I57" s="59"/>
    </row>
    <row r="58" spans="1:9" ht="30" customHeight="1" x14ac:dyDescent="0.2">
      <c r="A58" s="38" t="s">
        <v>40</v>
      </c>
      <c r="B58" s="76"/>
      <c r="C58" s="76"/>
      <c r="D58" s="77">
        <f>SUBTOTAL(109,Pets[Difference])</f>
        <v>0</v>
      </c>
      <c r="E58" s="48"/>
      <c r="F58" s="97" t="s">
        <v>58</v>
      </c>
      <c r="G58" s="97"/>
      <c r="H58" s="97"/>
      <c r="I58" s="97"/>
    </row>
    <row r="59" spans="1:9" ht="30" customHeight="1" x14ac:dyDescent="0.2">
      <c r="A59" s="58"/>
      <c r="B59" s="78"/>
      <c r="C59" s="78"/>
      <c r="D59" s="78"/>
      <c r="E59" s="48"/>
      <c r="F59" s="80" t="s">
        <v>36</v>
      </c>
      <c r="G59" s="22" t="s">
        <v>50</v>
      </c>
      <c r="H59" s="22" t="s">
        <v>49</v>
      </c>
      <c r="I59" s="23" t="s">
        <v>2</v>
      </c>
    </row>
    <row r="60" spans="1:9" ht="30" customHeight="1" x14ac:dyDescent="0.2">
      <c r="A60" s="99" t="s">
        <v>59</v>
      </c>
      <c r="B60" s="99"/>
      <c r="C60" s="99"/>
      <c r="D60" s="99"/>
      <c r="E60" s="48"/>
      <c r="F60" s="65" t="s">
        <v>68</v>
      </c>
      <c r="G60" s="66"/>
      <c r="H60" s="66"/>
      <c r="I60" s="67">
        <v>0</v>
      </c>
    </row>
    <row r="61" spans="1:9" ht="30" customHeight="1" x14ac:dyDescent="0.2">
      <c r="A61" s="25" t="s">
        <v>51</v>
      </c>
      <c r="B61" s="22" t="s">
        <v>50</v>
      </c>
      <c r="C61" s="22" t="s">
        <v>49</v>
      </c>
      <c r="D61" s="23" t="s">
        <v>2</v>
      </c>
      <c r="E61" s="48"/>
      <c r="F61" s="38" t="s">
        <v>40</v>
      </c>
      <c r="G61" s="68"/>
      <c r="H61" s="68"/>
      <c r="I61" s="40">
        <f>SUBTOTAL(109,Legal[Difference])</f>
        <v>0</v>
      </c>
    </row>
    <row r="62" spans="1:9" ht="37.9" customHeight="1" x14ac:dyDescent="0.2">
      <c r="A62" s="65" t="s">
        <v>34</v>
      </c>
      <c r="B62" s="66"/>
      <c r="C62" s="66"/>
      <c r="D62" s="67">
        <f>PersonalCare[[#This Row],[Projected 
Cost]]-PersonalCare[[#This Row],[Actual 
Cost]]</f>
        <v>0</v>
      </c>
      <c r="E62" s="48"/>
      <c r="F62" s="91"/>
      <c r="G62" s="91"/>
      <c r="H62" s="91"/>
      <c r="I62" s="91"/>
    </row>
    <row r="63" spans="1:9" ht="30" customHeight="1" x14ac:dyDescent="0.2">
      <c r="A63" s="29" t="s">
        <v>69</v>
      </c>
      <c r="B63" s="30"/>
      <c r="C63" s="30"/>
      <c r="D63" s="31">
        <f>PersonalCare[[#This Row],[Projected 
Cost]]-PersonalCare[[#This Row],[Actual 
Cost]]</f>
        <v>0</v>
      </c>
      <c r="E63" s="48"/>
      <c r="F63" s="46"/>
      <c r="G63" s="46"/>
      <c r="H63" s="46" t="s">
        <v>67</v>
      </c>
      <c r="I63" s="46"/>
    </row>
    <row r="64" spans="1:9" ht="48" customHeight="1" x14ac:dyDescent="0.2">
      <c r="A64" s="29" t="s">
        <v>37</v>
      </c>
      <c r="B64" s="30"/>
      <c r="C64" s="30"/>
      <c r="D64" s="31">
        <f>PersonalCare[[#This Row],[Projected 
Cost]]-PersonalCare[[#This Row],[Actual 
Cost]]</f>
        <v>0</v>
      </c>
      <c r="E64" s="48"/>
      <c r="F64" s="46"/>
      <c r="G64" s="46"/>
      <c r="H64" s="46"/>
      <c r="I64" s="46"/>
    </row>
    <row r="65" spans="1:9" ht="30" customHeight="1" x14ac:dyDescent="0.2">
      <c r="A65" s="29" t="s">
        <v>38</v>
      </c>
      <c r="B65" s="30"/>
      <c r="C65" s="30"/>
      <c r="D65" s="31">
        <f>PersonalCare[[#This Row],[Projected 
Cost]]-PersonalCare[[#This Row],[Actual 
Cost]]</f>
        <v>0</v>
      </c>
      <c r="E65" s="48"/>
      <c r="F65" s="102" t="s">
        <v>43</v>
      </c>
      <c r="G65" s="102"/>
      <c r="H65" s="102"/>
      <c r="I65" s="94">
        <f>SUBTOTAL(109,Housing[Projected
Cost],Transportation[Projected 
Cost],Insurance[Projected 
Cost],Food[Projected 
Cost],Pets[Projected 
Cost],PersonalCare[Projected 
Cost],Entertainment[Projected 
Cost],Loans[Projected 
Cost],Taxes[Projected 
Cost],Savings[Projected 
Cost],Gifts[Projected 
Cost],Legal[Projected 
Cost])</f>
        <v>0</v>
      </c>
    </row>
    <row r="66" spans="1:9" ht="30" customHeight="1" x14ac:dyDescent="0.2">
      <c r="A66" s="29" t="s">
        <v>64</v>
      </c>
      <c r="B66" s="30"/>
      <c r="C66" s="30"/>
      <c r="D66" s="31">
        <f>PersonalCare[[#This Row],[Projected 
Cost]]-PersonalCare[[#This Row],[Actual 
Cost]]</f>
        <v>0</v>
      </c>
      <c r="E66" s="48"/>
      <c r="F66" s="102"/>
      <c r="G66" s="102"/>
      <c r="H66" s="102"/>
      <c r="I66" s="94"/>
    </row>
    <row r="67" spans="1:9" ht="30" customHeight="1" x14ac:dyDescent="0.2">
      <c r="A67" s="29" t="s">
        <v>39</v>
      </c>
      <c r="B67" s="30"/>
      <c r="C67" s="30"/>
      <c r="D67" s="31">
        <f>PersonalCare[[#This Row],[Projected 
Cost]]-PersonalCare[[#This Row],[Actual 
Cost]]</f>
        <v>0</v>
      </c>
      <c r="E67" s="48"/>
      <c r="F67" s="96" t="s">
        <v>44</v>
      </c>
      <c r="G67" s="96"/>
      <c r="H67" s="96"/>
      <c r="I67" s="95">
        <f>SUBTOTAL(109,Housing[Actual 
Cost],Transportation[Actual 
Cost],Insurance[Actual 
Cost],Food[Actual 
Cost],Pets[Actual 
Cost],PersonalCare[Actual 
Cost],Entertainment[Actual 
Cost],Loans[Actual 
Cost],Taxes[Actual 
Cost],Savings[Actual 
Cost],Gifts[Actual 
Cost],Legal[Actual 
Cost])</f>
        <v>0</v>
      </c>
    </row>
    <row r="68" spans="1:9" ht="30" customHeight="1" x14ac:dyDescent="0.2">
      <c r="A68" s="81" t="s">
        <v>11</v>
      </c>
      <c r="B68" s="82"/>
      <c r="C68" s="82"/>
      <c r="D68" s="83">
        <f>PersonalCare[[#This Row],[Projected 
Cost]]-PersonalCare[[#This Row],[Actual 
Cost]]</f>
        <v>0</v>
      </c>
      <c r="E68" s="48"/>
      <c r="F68" s="96"/>
      <c r="G68" s="96"/>
      <c r="H68" s="96"/>
      <c r="I68" s="95"/>
    </row>
    <row r="69" spans="1:9" ht="30" customHeight="1" x14ac:dyDescent="0.2">
      <c r="A69" s="84" t="s">
        <v>40</v>
      </c>
      <c r="B69" s="85"/>
      <c r="C69" s="85"/>
      <c r="D69" s="86">
        <f>SUBTOTAL(109,PersonalCare[Difference])</f>
        <v>0</v>
      </c>
      <c r="E69" s="48"/>
      <c r="F69" s="92" t="s">
        <v>45</v>
      </c>
      <c r="G69" s="92"/>
      <c r="H69" s="92"/>
      <c r="I69" s="93">
        <f>I65-I67</f>
        <v>0</v>
      </c>
    </row>
    <row r="70" spans="1:9" ht="30" customHeight="1" x14ac:dyDescent="0.2">
      <c r="A70" s="90"/>
      <c r="B70" s="90"/>
      <c r="C70" s="90"/>
      <c r="D70" s="90"/>
      <c r="E70" s="48"/>
      <c r="F70" s="92"/>
      <c r="G70" s="92"/>
      <c r="H70" s="92"/>
      <c r="I70" s="93"/>
    </row>
    <row r="71" spans="1:9" ht="30" customHeight="1" x14ac:dyDescent="0.2">
      <c r="E71" s="48"/>
    </row>
    <row r="72" spans="1:9" ht="30" customHeight="1" x14ac:dyDescent="0.25">
      <c r="A72" s="106" t="s">
        <v>74</v>
      </c>
      <c r="E72" s="48"/>
    </row>
    <row r="73" spans="1:9" ht="30" customHeight="1" x14ac:dyDescent="0.2">
      <c r="E73" s="48"/>
    </row>
    <row r="74" spans="1:9" ht="30" customHeight="1" x14ac:dyDescent="0.2">
      <c r="E74" s="48"/>
    </row>
    <row r="75" spans="1:9" ht="30" customHeight="1" x14ac:dyDescent="0.2">
      <c r="E75" s="48"/>
    </row>
    <row r="76" spans="1:9" ht="30" customHeight="1" x14ac:dyDescent="0.2">
      <c r="E76" s="48"/>
    </row>
    <row r="77" spans="1:9" ht="24.95" customHeight="1" x14ac:dyDescent="0.2">
      <c r="E77" s="48"/>
    </row>
    <row r="78" spans="1:9" ht="24.95" customHeight="1" x14ac:dyDescent="0.2">
      <c r="E78" s="48"/>
    </row>
    <row r="79" spans="1:9" ht="24.95" customHeight="1" x14ac:dyDescent="0.2">
      <c r="E79" s="48"/>
    </row>
    <row r="80" spans="1:9" ht="24.95" customHeight="1" x14ac:dyDescent="0.2">
      <c r="E80" s="48"/>
    </row>
    <row r="81" spans="5:5" ht="24.95" customHeight="1" x14ac:dyDescent="0.2">
      <c r="E81" s="48"/>
    </row>
  </sheetData>
  <mergeCells count="31">
    <mergeCell ref="A4:B4"/>
    <mergeCell ref="A9:B9"/>
    <mergeCell ref="G4:G5"/>
    <mergeCell ref="G6:G7"/>
    <mergeCell ref="G8:G9"/>
    <mergeCell ref="F31:I31"/>
    <mergeCell ref="F65:H66"/>
    <mergeCell ref="F21:I21"/>
    <mergeCell ref="D4:F5"/>
    <mergeCell ref="D6:F7"/>
    <mergeCell ref="D8:F9"/>
    <mergeCell ref="A27:D27"/>
    <mergeCell ref="A37:D37"/>
    <mergeCell ref="F23:I23"/>
    <mergeCell ref="F32:I32"/>
    <mergeCell ref="A1:G1"/>
    <mergeCell ref="A70:D70"/>
    <mergeCell ref="F62:I62"/>
    <mergeCell ref="F39:I39"/>
    <mergeCell ref="F69:H70"/>
    <mergeCell ref="I69:I70"/>
    <mergeCell ref="I65:I66"/>
    <mergeCell ref="I67:I68"/>
    <mergeCell ref="F67:H68"/>
    <mergeCell ref="A45:D45"/>
    <mergeCell ref="F40:I40"/>
    <mergeCell ref="A52:D52"/>
    <mergeCell ref="F48:I48"/>
    <mergeCell ref="A60:D60"/>
    <mergeCell ref="F58:I58"/>
    <mergeCell ref="A2:G2"/>
  </mergeCell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ignoredErrors>
    <ignoredError sqref="D29 I34:I37 D39:D42 D47:D49 I44:I45 I51:I53 I65:I68 D62:D68 D54:D56 I16:I18 I25:I28 I42 D57 I19 D30:D34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ECAD3B-EAEA-4383-94BC-FD59E091E898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44517F70-2992-44DE-95FD-5B6D81A222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1FEA6-248E-4BA3-B2AF-C03B3B10D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2020-10-16T05:02:30Z</dcterms:created>
  <dcterms:modified xsi:type="dcterms:W3CDTF">2021-02-17T18:56:14Z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