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13_ncr:1_{7C0B1870-E3C1-4508-820D-8C8D9E6C7459}" xr6:coauthVersionLast="45" xr6:coauthVersionMax="45" xr10:uidLastSave="{00000000-0000-0000-0000-000000000000}"/>
  <bookViews>
    <workbookView xWindow="2280" yWindow="1125" windowWidth="23670" windowHeight="15210" xr2:uid="{00000000-000D-0000-FFFF-FFFF00000000}"/>
  </bookViews>
  <sheets>
    <sheet name="Payoff Calculator" sheetId="1" r:id="rId1"/>
  </sheets>
  <definedNames>
    <definedName name="Title1">'Payoff Calculator'!#REF!</definedName>
    <definedName name="TitleRegion1..C8.1">'Payoff Calculator'!#REF!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7" i="1"/>
  <c r="F5" i="1"/>
  <c r="F4" i="1"/>
</calcChain>
</file>

<file path=xl/sharedStrings.xml><?xml version="1.0" encoding="utf-8"?>
<sst xmlns="http://schemas.openxmlformats.org/spreadsheetml/2006/main" count="13" uniqueCount="13">
  <si>
    <t>Balance owed</t>
  </si>
  <si>
    <t>Interest rate</t>
  </si>
  <si>
    <t>Minimum monthly payment</t>
  </si>
  <si>
    <t>Proposed monthly payment</t>
  </si>
  <si>
    <t>Months to payoff based on minimum payment</t>
  </si>
  <si>
    <t>Months to payoff based on proposed payment</t>
  </si>
  <si>
    <t>Total interest based on minimum payment</t>
  </si>
  <si>
    <t>Total interest based on proposed payment</t>
  </si>
  <si>
    <t>Months to Payoff</t>
  </si>
  <si>
    <t>Total Interest</t>
  </si>
  <si>
    <t xml:space="preserve">Office of the Arizona State Treasurer </t>
  </si>
  <si>
    <t>Debt Payoff Calculator</t>
  </si>
  <si>
    <r>
      <t>This resource is provided as a free courtesy to the public to assist in personal financial manners. This sheet is not for commercial use. The Office of the Arizona State Treasurer does not provide any professional</t>
    </r>
    <r>
      <rPr>
        <strike/>
        <sz val="11"/>
        <color theme="1" tint="0.34998626667073579"/>
        <rFont val="Calibri"/>
        <family val="2"/>
      </rPr>
      <t>,</t>
    </r>
    <r>
      <rPr>
        <sz val="11"/>
        <color theme="1" tint="0.34998626667073579"/>
        <rFont val="Calibri"/>
        <family val="2"/>
      </rPr>
      <t xml:space="preserve"> financial, accounting, investment, tax or legal services or advice. Consumers are strongly encouraged to consult a professional in these subject areas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</si>
</sst>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&quot;$&quot;#,##0"/>
  </numFmts>
  <fonts count="19" x14ac:knownFonts="1">
    <font>
      <sz val="11"/>
      <color theme="1" tint="0.34998626667073579"/>
      <name val="Century Gothic"/>
      <family val="2"/>
      <scheme val="minor"/>
    </font>
    <font>
      <sz val="16"/>
      <color theme="1" tint="0.34998626667073579"/>
      <name val="Consolas"/>
      <family val="2"/>
      <scheme val="major"/>
    </font>
    <font>
      <b/>
      <sz val="11"/>
      <color theme="1"/>
      <name val="Century Gothic"/>
      <family val="2"/>
      <scheme val="minor"/>
    </font>
    <font>
      <b/>
      <sz val="14"/>
      <color theme="4" tint="-0.24994659260841701"/>
      <name val="Consolas"/>
      <family val="2"/>
      <scheme val="major"/>
    </font>
    <font>
      <b/>
      <sz val="25"/>
      <color theme="4" tint="-0.24994659260841701"/>
      <name val="Consolas"/>
      <family val="2"/>
      <scheme val="major"/>
    </font>
    <font>
      <sz val="11"/>
      <color theme="1" tint="0.34998626667073579"/>
      <name val="Century Gothic"/>
      <family val="2"/>
      <scheme val="minor"/>
    </font>
    <font>
      <b/>
      <sz val="11"/>
      <color theme="4" tint="-0.499984740745262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b/>
      <sz val="11"/>
      <color theme="1" tint="0.14999847407452621"/>
      <name val="Century Gothic"/>
      <family val="2"/>
      <scheme val="minor"/>
    </font>
    <font>
      <sz val="24"/>
      <color theme="1" tint="0.14999847407452621"/>
      <name val="Century Gothic"/>
      <family val="2"/>
      <scheme val="minor"/>
    </font>
    <font>
      <sz val="11"/>
      <color theme="1" tint="0.14999847407452621"/>
      <name val="Consolas"/>
      <family val="3"/>
    </font>
    <font>
      <b/>
      <sz val="36"/>
      <color theme="1" tint="0.34998626667073579"/>
      <name val="Times New Roman"/>
      <family val="1"/>
    </font>
    <font>
      <b/>
      <sz val="18"/>
      <color theme="8" tint="-0.249977111117893"/>
      <name val="Times New Roman"/>
      <family val="1"/>
    </font>
    <font>
      <sz val="11"/>
      <color theme="1" tint="0.14999847407452621"/>
      <name val="Arial"/>
      <family val="2"/>
    </font>
    <font>
      <sz val="11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8"/>
      <color theme="4"/>
      <name val="Times New Roman"/>
      <family val="1"/>
    </font>
    <font>
      <sz val="11"/>
      <color theme="1" tint="0.34998626667073579"/>
      <name val="Calibri"/>
      <family val="2"/>
    </font>
    <font>
      <strike/>
      <sz val="11"/>
      <color theme="1" tint="0.3499862666707357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4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2" fillId="0" borderId="1" applyNumberFormat="0" applyFill="0" applyAlignment="0" applyProtection="0"/>
    <xf numFmtId="0" fontId="5" fillId="0" borderId="0" applyNumberFormat="0" applyFont="0" applyFill="0" applyBorder="0">
      <alignment horizontal="left"/>
    </xf>
    <xf numFmtId="0" fontId="5" fillId="0" borderId="2" applyNumberFormat="0" applyFont="0" applyFill="0" applyAlignment="0"/>
  </cellStyleXfs>
  <cellXfs count="3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6" fontId="7" fillId="0" borderId="0" xfId="6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164" fontId="13" fillId="3" borderId="4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0" fontId="13" fillId="3" borderId="4" xfId="0" applyNumberFormat="1" applyFont="1" applyFill="1" applyBorder="1" applyAlignment="1">
      <alignment horizontal="center" vertical="center" wrapText="1"/>
    </xf>
    <xf numFmtId="10" fontId="13" fillId="0" borderId="0" xfId="0" applyNumberFormat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4" borderId="4" xfId="6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right" vertical="center" indent="1"/>
    </xf>
    <xf numFmtId="0" fontId="14" fillId="2" borderId="4" xfId="6" applyFont="1" applyFill="1" applyBorder="1" applyAlignment="1">
      <alignment horizontal="center" vertical="center"/>
    </xf>
    <xf numFmtId="164" fontId="14" fillId="2" borderId="4" xfId="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5" borderId="0" xfId="2" applyFont="1" applyFill="1" applyAlignment="1">
      <alignment horizontal="center" vertical="center"/>
    </xf>
    <xf numFmtId="0" fontId="17" fillId="0" borderId="0" xfId="0" applyFont="1"/>
  </cellXfs>
  <cellStyles count="8">
    <cellStyle name="Amount" xfId="6" xr:uid="{00000000-0005-0000-0000-000000000000}"/>
    <cellStyle name="Chart Separator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  <cellStyle name="Total" xfId="5" builtinId="25" customBuiltin="1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 xr9:uid="{00000000-0011-0000-FFFF-FFFF00000000}"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57966876947398E-2"/>
          <c:y val="5.4200542005420058E-2"/>
          <c:w val="0.99368686868686884"/>
          <c:h val="0.818753455818022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D21B-4FBA-A881-F8F424BB68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D21B-4FBA-A881-F8F424BB6810}"/>
              </c:ext>
            </c:extLst>
          </c:dPt>
          <c:cat>
            <c:strLit>
              <c:ptCount val="2"/>
              <c:pt idx="0">
                <c:v>Minimum Payment</c:v>
              </c:pt>
              <c:pt idx="1">
                <c:v> Proposed Payment</c:v>
              </c:pt>
            </c:strLit>
          </c:cat>
          <c:val>
            <c:numRef>
              <c:f>'Payoff Calculator'!$F$7:$F$8</c:f>
              <c:numCache>
                <c:formatCode>"$"#,##0</c:formatCode>
                <c:ptCount val="2"/>
                <c:pt idx="0">
                  <c:v>618.42907614319938</c:v>
                </c:pt>
                <c:pt idx="1">
                  <c:v>117.78626039115534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50000"/>
              </a:schemeClr>
            </a:solidFill>
          </a:ln>
        </c:spPr>
        <c:crossAx val="5796109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64594225721784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B8A-4DF1-86CF-05BC25F7649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8A-4DF1-86CF-05BC25F76491}"/>
              </c:ext>
            </c:extLst>
          </c:dPt>
          <c:cat>
            <c:strLit>
              <c:ptCount val="2"/>
              <c:pt idx="0">
                <c:v>Minimum Payment</c:v>
              </c:pt>
              <c:pt idx="1">
                <c:v> Proposed Payment</c:v>
              </c:pt>
            </c:strLit>
          </c:cat>
          <c:val>
            <c:numRef>
              <c:f>'Payoff Calculator'!$F$4:$F$5</c:f>
              <c:numCache>
                <c:formatCode>General</c:formatCode>
                <c:ptCount val="2"/>
                <c:pt idx="0">
                  <c:v>57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75000"/>
                <a:alpha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022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6</xdr:col>
      <xdr:colOff>0</xdr:colOff>
      <xdr:row>11</xdr:row>
      <xdr:rowOff>2857500</xdr:rowOff>
    </xdr:to>
    <xdr:graphicFrame macro="">
      <xdr:nvGraphicFramePr>
        <xdr:cNvPr id="2" name="PaymentsChart" descr="Chart showing the comparison of total interest paid based on minimum and proposed paymen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11</xdr:row>
      <xdr:rowOff>0</xdr:rowOff>
    </xdr:from>
    <xdr:to>
      <xdr:col>3</xdr:col>
      <xdr:colOff>0</xdr:colOff>
      <xdr:row>11</xdr:row>
      <xdr:rowOff>2857500</xdr:rowOff>
    </xdr:to>
    <xdr:graphicFrame macro="">
      <xdr:nvGraphicFramePr>
        <xdr:cNvPr id="3" name="PeriodsChart" descr="Chart showing the comparison of months to payoff loan based on minimum and proposed paymen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152400</xdr:rowOff>
    </xdr:from>
    <xdr:to>
      <xdr:col>0</xdr:col>
      <xdr:colOff>737212</xdr:colOff>
      <xdr:row>0</xdr:row>
      <xdr:rowOff>710046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8FD3A06-CB84-4131-86A7-810DC6D79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2400"/>
          <a:ext cx="546712" cy="557646"/>
        </a:xfrm>
        <a:prstGeom prst="rect">
          <a:avLst/>
        </a:prstGeom>
      </xdr:spPr>
    </xdr:pic>
    <xdr:clientData/>
  </xdr:twoCellAnchor>
  <xdr:twoCellAnchor editAs="oneCell">
    <xdr:from>
      <xdr:col>5</xdr:col>
      <xdr:colOff>1089459</xdr:colOff>
      <xdr:row>0</xdr:row>
      <xdr:rowOff>108623</xdr:rowOff>
    </xdr:from>
    <xdr:to>
      <xdr:col>6</xdr:col>
      <xdr:colOff>472746</xdr:colOff>
      <xdr:row>0</xdr:row>
      <xdr:rowOff>742950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F562F24-24C3-4739-B8E1-50BED8FF1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434" y="108623"/>
          <a:ext cx="650112" cy="634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59">
      <a:majorFont>
        <a:latin typeface="Consolas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7"/>
  <sheetViews>
    <sheetView showGridLines="0" tabSelected="1" topLeftCell="A10" zoomScale="113" zoomScaleNormal="70" workbookViewId="0">
      <selection activeCell="A14" sqref="A14"/>
    </sheetView>
  </sheetViews>
  <sheetFormatPr defaultColWidth="9" defaultRowHeight="24" customHeight="1" x14ac:dyDescent="0.3"/>
  <cols>
    <col min="1" max="1" width="27.875" style="1" customWidth="1"/>
    <col min="2" max="2" width="16.875" style="1" customWidth="1"/>
    <col min="3" max="3" width="6.5" style="1" customWidth="1"/>
    <col min="4" max="4" width="6.625" style="1" customWidth="1"/>
    <col min="5" max="5" width="34.5" style="1" customWidth="1"/>
    <col min="6" max="6" width="16.625" style="1" customWidth="1"/>
    <col min="7" max="7" width="8.5" style="1" customWidth="1"/>
    <col min="8" max="16384" width="9" style="1"/>
  </cols>
  <sheetData>
    <row r="1" spans="1:7" ht="66" customHeight="1" x14ac:dyDescent="0.3">
      <c r="A1" s="28" t="s">
        <v>10</v>
      </c>
      <c r="B1" s="28"/>
      <c r="C1" s="28"/>
      <c r="D1" s="28"/>
      <c r="E1" s="28"/>
      <c r="F1" s="28"/>
      <c r="G1" s="28"/>
    </row>
    <row r="2" spans="1:7" s="6" customFormat="1" ht="51" customHeight="1" x14ac:dyDescent="0.3">
      <c r="A2" s="29" t="s">
        <v>11</v>
      </c>
      <c r="B2" s="29"/>
      <c r="C2" s="29"/>
      <c r="D2" s="29"/>
      <c r="E2" s="29"/>
      <c r="F2" s="29"/>
      <c r="G2" s="29"/>
    </row>
    <row r="3" spans="1:7" ht="30" customHeight="1" x14ac:dyDescent="0.3">
      <c r="A3" s="7"/>
      <c r="B3" s="8"/>
    </row>
    <row r="4" spans="1:7" ht="30" customHeight="1" x14ac:dyDescent="0.3">
      <c r="A4" s="24" t="s">
        <v>0</v>
      </c>
      <c r="B4" s="15">
        <v>5000</v>
      </c>
      <c r="C4" s="16"/>
      <c r="D4" s="16"/>
      <c r="E4" s="25" t="s">
        <v>4</v>
      </c>
      <c r="F4" s="26">
        <f>IFERROR((ROUNDUP(NPER('Payoff Calculator'!B5/12,-'Payoff Calculator'!B7,'Payoff Calculator'!B4,0),0)),"N/A")</f>
        <v>57</v>
      </c>
    </row>
    <row r="5" spans="1:7" ht="30" customHeight="1" x14ac:dyDescent="0.3">
      <c r="A5" s="24" t="s">
        <v>1</v>
      </c>
      <c r="B5" s="17">
        <v>0.05</v>
      </c>
      <c r="C5" s="18"/>
      <c r="D5" s="18"/>
      <c r="E5" s="25" t="s">
        <v>5</v>
      </c>
      <c r="F5" s="19">
        <f>IFERROR(ROUNDUP(NPER('Payoff Calculator'!B5/12,-'Payoff Calculator'!B8,'Payoff Calculator'!B4,0),0),"N/A")</f>
        <v>11</v>
      </c>
    </row>
    <row r="6" spans="1:7" ht="9" customHeight="1" x14ac:dyDescent="0.3">
      <c r="A6" s="20"/>
      <c r="B6" s="21"/>
      <c r="C6" s="22"/>
      <c r="D6" s="22"/>
      <c r="E6" s="22"/>
      <c r="F6" s="22"/>
    </row>
    <row r="7" spans="1:7" ht="30" customHeight="1" x14ac:dyDescent="0.3">
      <c r="A7" s="24" t="s">
        <v>2</v>
      </c>
      <c r="B7" s="15">
        <v>100</v>
      </c>
      <c r="C7" s="16"/>
      <c r="D7" s="16"/>
      <c r="E7" s="25" t="s">
        <v>6</v>
      </c>
      <c r="F7" s="27">
        <f>IFERROR(((NPER('Payoff Calculator'!B5/12,-'Payoff Calculator'!B7,'Payoff Calculator'!B4,0)*'Payoff Calculator'!B7)-'Payoff Calculator'!B4),"N/A")</f>
        <v>618.42907614319938</v>
      </c>
    </row>
    <row r="8" spans="1:7" ht="30" customHeight="1" x14ac:dyDescent="0.3">
      <c r="A8" s="24" t="s">
        <v>3</v>
      </c>
      <c r="B8" s="15">
        <v>500</v>
      </c>
      <c r="C8" s="16"/>
      <c r="D8" s="16"/>
      <c r="E8" s="25" t="s">
        <v>7</v>
      </c>
      <c r="F8" s="23">
        <f>IFERROR(((NPER('Payoff Calculator'!B5/12,-'Payoff Calculator'!B8,'Payoff Calculator'!B4,0)*'Payoff Calculator'!B8)-'Payoff Calculator'!B4),"N/A")</f>
        <v>117.78626039115534</v>
      </c>
    </row>
    <row r="9" spans="1:7" ht="30" customHeight="1" x14ac:dyDescent="0.3">
      <c r="A9" s="4"/>
      <c r="B9" s="5"/>
      <c r="C9" s="5"/>
      <c r="D9" s="5"/>
      <c r="E9" s="5"/>
      <c r="F9" s="5"/>
    </row>
    <row r="10" spans="1:7" s="10" customFormat="1" ht="39" customHeight="1" x14ac:dyDescent="0.3">
      <c r="A10" s="14" t="s">
        <v>8</v>
      </c>
      <c r="B10" s="11"/>
      <c r="C10" s="11"/>
      <c r="D10" s="12"/>
      <c r="E10" s="13" t="s">
        <v>9</v>
      </c>
      <c r="F10" s="11"/>
    </row>
    <row r="11" spans="1:7" ht="9" customHeight="1" x14ac:dyDescent="0.3">
      <c r="A11" s="4"/>
      <c r="B11" s="5"/>
      <c r="C11" s="5"/>
      <c r="D11" s="5"/>
      <c r="E11" s="5"/>
      <c r="F11" s="5"/>
    </row>
    <row r="12" spans="1:7" ht="225" customHeight="1" x14ac:dyDescent="0.3">
      <c r="A12" s="9"/>
      <c r="B12" s="9"/>
      <c r="C12" s="5"/>
      <c r="D12" s="5"/>
    </row>
    <row r="13" spans="1:7" s="8" customFormat="1" ht="9" customHeight="1" x14ac:dyDescent="0.3"/>
    <row r="14" spans="1:7" ht="24" customHeight="1" x14ac:dyDescent="0.25">
      <c r="A14" s="30" t="s">
        <v>12</v>
      </c>
      <c r="C14" s="2"/>
      <c r="D14" s="2"/>
      <c r="E14" s="2"/>
      <c r="F14" s="2"/>
    </row>
    <row r="15" spans="1:7" ht="24" customHeight="1" x14ac:dyDescent="0.3">
      <c r="C15" s="2"/>
      <c r="D15" s="2"/>
      <c r="E15" s="2"/>
      <c r="F15" s="2"/>
    </row>
    <row r="16" spans="1:7" ht="24" customHeight="1" x14ac:dyDescent="0.3">
      <c r="C16" s="3"/>
      <c r="D16" s="3"/>
      <c r="E16" s="3"/>
      <c r="F16" s="3"/>
    </row>
    <row r="17" spans="3:6" ht="24" customHeight="1" x14ac:dyDescent="0.3">
      <c r="C17" s="3"/>
      <c r="D17" s="3"/>
      <c r="E17" s="3"/>
      <c r="F17" s="3"/>
    </row>
  </sheetData>
  <mergeCells count="2">
    <mergeCell ref="A1:G1"/>
    <mergeCell ref="A2:G2"/>
  </mergeCells>
  <conditionalFormatting sqref="B7:D7">
    <cfRule type="expression" dxfId="3" priority="8">
      <formula>#REF!="N/A"</formula>
    </cfRule>
  </conditionalFormatting>
  <conditionalFormatting sqref="B9:F9 B8:D8 F10 B10:D10">
    <cfRule type="expression" dxfId="2" priority="3">
      <formula>#REF!="N/A"</formula>
    </cfRule>
  </conditionalFormatting>
  <conditionalFormatting sqref="C12:D12">
    <cfRule type="expression" dxfId="1" priority="2">
      <formula>#REF!="N/A"</formula>
    </cfRule>
  </conditionalFormatting>
  <conditionalFormatting sqref="B11:F11">
    <cfRule type="expression" dxfId="0" priority="1">
      <formula>#REF!="N/A"</formula>
    </cfRule>
  </conditionalFormatting>
  <dataValidations count="7">
    <dataValidation allowBlank="1" showInputMessage="1" showErrorMessage="1" prompt="Chart showing the comparison of months to payoff loan based on minimum and proposed payments" sqref="A12" xr:uid="{00000000-0002-0000-0000-000001000000}"/>
    <dataValidation allowBlank="1" showInputMessage="1" showErrorMessage="1" prompt="Chart showing the comparison of total interest paid based on minimum and proposed payments" sqref="E12" xr:uid="{00000000-0002-0000-0000-000002000000}"/>
    <dataValidation allowBlank="1" showInputMessage="1" showErrorMessage="1" prompt="Enter balance owed in this cell" sqref="B4" xr:uid="{00000000-0002-0000-0000-000003000000}"/>
    <dataValidation allowBlank="1" showInputMessage="1" showErrorMessage="1" prompt="Enter interest rate in this cell" sqref="B5" xr:uid="{00000000-0002-0000-0000-000004000000}"/>
    <dataValidation allowBlank="1" showInputMessage="1" showErrorMessage="1" prompt="Enter minimum monthly payment in this cell" sqref="B7" xr:uid="{00000000-0002-0000-0000-000005000000}"/>
    <dataValidation allowBlank="1" showInputMessage="1" showErrorMessage="1" prompt="Enter proposed monthly payment in this cell" sqref="B8" xr:uid="{00000000-0002-0000-0000-000006000000}"/>
    <dataValidation allowBlank="1" showInputMessage="1" showErrorMessage="1" prompt="This cell is automatically calculated" sqref="F4:F5 F7:F8" xr:uid="{00000000-0002-0000-0000-000007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D8C12-8F53-4770-9FF8-1521ADFA0A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784E95-A8F5-4515-84A3-D403FAA24E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17737485-4860-4B64-A477-8B3AD6563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Payoff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2019-05-22T01:00:33Z</dcterms:created>
  <dcterms:modified xsi:type="dcterms:W3CDTF">2021-02-17T18:56:17Z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